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480" windowHeight="11640" activeTab="5"/>
  </bookViews>
  <sheets>
    <sheet name="1-1 lap" sheetId="1" r:id="rId1"/>
    <sheet name="1-2 lap" sheetId="2" r:id="rId2"/>
    <sheet name="1-3 lap" sheetId="3" r:id="rId3"/>
    <sheet name="1-4 lap" sheetId="4" r:id="rId4"/>
    <sheet name="3-1 lap" sheetId="5" r:id="rId5"/>
    <sheet name="3-2 lap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</sheets>
  <calcPr calcId="124519"/>
</workbook>
</file>

<file path=xl/calcChain.xml><?xml version="1.0" encoding="utf-8"?>
<calcChain xmlns="http://schemas.openxmlformats.org/spreadsheetml/2006/main">
  <c r="U22" i="4"/>
  <c r="Q22"/>
  <c r="U21" i="2"/>
  <c r="U14"/>
  <c r="U13" s="1"/>
  <c r="U29"/>
  <c r="U35"/>
  <c r="U14" i="1"/>
  <c r="U22"/>
  <c r="U38" i="2"/>
  <c r="M23" i="6"/>
  <c r="M31"/>
  <c r="M32" s="1"/>
  <c r="Q15" i="5"/>
  <c r="Q18"/>
  <c r="Q26"/>
  <c r="Q30"/>
  <c r="Q34"/>
  <c r="Q23" i="6"/>
  <c r="Q31"/>
  <c r="Q32" s="1"/>
  <c r="Q33" s="1"/>
  <c r="Q37" s="1"/>
  <c r="Q39" s="1"/>
  <c r="Q42" s="1"/>
  <c r="Q36"/>
  <c r="U15" i="5"/>
  <c r="U18"/>
  <c r="U34" s="1"/>
  <c r="U33" i="6" s="1"/>
  <c r="U37" s="1"/>
  <c r="U39" s="1"/>
  <c r="U42" s="1"/>
  <c r="U26" i="5"/>
  <c r="U30"/>
  <c r="U23" i="6"/>
  <c r="U31"/>
  <c r="U32"/>
  <c r="U36"/>
  <c r="M15" i="5"/>
  <c r="M18"/>
  <c r="M26"/>
  <c r="M30"/>
  <c r="M34"/>
  <c r="M33" i="6" s="1"/>
  <c r="M37" s="1"/>
  <c r="M39" s="1"/>
  <c r="M42" s="1"/>
  <c r="M36"/>
  <c r="Q20" i="3"/>
  <c r="Q13" s="1"/>
  <c r="Q24"/>
  <c r="Q13" i="4"/>
  <c r="Q28" i="3"/>
  <c r="Q34" i="4"/>
  <c r="U20" i="3"/>
  <c r="U13"/>
  <c r="U24"/>
  <c r="U13" i="4"/>
  <c r="U28" i="3" s="1"/>
  <c r="U34" i="4"/>
  <c r="M20" i="3"/>
  <c r="M13" s="1"/>
  <c r="M39" i="4" s="1"/>
  <c r="M34"/>
  <c r="M24" i="3"/>
  <c r="M13" i="4"/>
  <c r="M22"/>
  <c r="M28" i="3"/>
  <c r="M14" i="1"/>
  <c r="M30"/>
  <c r="M22"/>
  <c r="M13" s="1"/>
  <c r="M43" i="2" s="1"/>
  <c r="M14"/>
  <c r="M21"/>
  <c r="M29"/>
  <c r="M35"/>
  <c r="M13"/>
  <c r="M38"/>
  <c r="Q38"/>
  <c r="Q35"/>
  <c r="Q29"/>
  <c r="Q21"/>
  <c r="Q14"/>
  <c r="Q13"/>
  <c r="Q30" i="1"/>
  <c r="U30"/>
  <c r="U13" s="1"/>
  <c r="U43" i="2" s="1"/>
  <c r="Q22" i="1"/>
  <c r="Q14"/>
  <c r="Q13" s="1"/>
  <c r="Q43" i="2" s="1"/>
  <c r="Q39" i="4" l="1"/>
  <c r="U39"/>
</calcChain>
</file>

<file path=xl/sharedStrings.xml><?xml version="1.0" encoding="utf-8"?>
<sst xmlns="http://schemas.openxmlformats.org/spreadsheetml/2006/main" count="477" uniqueCount="312">
  <si>
    <t>Sor-szám</t>
  </si>
  <si>
    <t>a</t>
  </si>
  <si>
    <t>―</t>
  </si>
  <si>
    <t>Statisztikai számjel:</t>
  </si>
  <si>
    <t>Cégjegyzék száma:</t>
  </si>
  <si>
    <t>(év/hó/nap)</t>
  </si>
  <si>
    <t>MÉRLEG „A” változat</t>
  </si>
  <si>
    <t>Eszközök (aktívák)</t>
  </si>
  <si>
    <t>A tétel megnevezése</t>
  </si>
  <si>
    <t>Előző év</t>
  </si>
  <si>
    <t>Előző év(ek) módosításai</t>
  </si>
  <si>
    <t>Tárgyév</t>
  </si>
  <si>
    <t>adatok E Ft-ban</t>
  </si>
  <si>
    <t>b</t>
  </si>
  <si>
    <t>c</t>
  </si>
  <si>
    <t>d</t>
  </si>
  <si>
    <t>e</t>
  </si>
  <si>
    <t>01.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</si>
  <si>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</si>
  <si>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</si>
  <si>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</si>
  <si>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</si>
  <si>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</si>
  <si>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</si>
  <si>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</si>
  <si>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</si>
  <si>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</si>
  <si>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</si>
  <si>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</si>
  <si>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</si>
  <si>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</si>
  <si>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</si>
  <si>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</si>
  <si>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</si>
  <si>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</si>
  <si>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02.</t>
  </si>
  <si>
    <t>03.</t>
  </si>
  <si>
    <t>04.</t>
  </si>
  <si>
    <t>05.</t>
  </si>
  <si>
    <t>06.</t>
  </si>
  <si>
    <t>07.</t>
  </si>
  <si>
    <t>08.</t>
  </si>
  <si>
    <t>09.</t>
  </si>
  <si>
    <t>Keltezés: ………………………………………………….</t>
  </si>
  <si>
    <t>P.</t>
  </si>
  <si>
    <t>H.</t>
  </si>
  <si>
    <t>………………...………………………………………….</t>
  </si>
  <si>
    <t>A vállakozás vezetője (képviselője)</t>
  </si>
  <si>
    <r>
      <t xml:space="preserve">   A.  Befektetett eszközök  </t>
    </r>
    <r>
      <rPr>
        <sz val="10"/>
        <rFont val="Times New Roman"/>
        <family val="1"/>
        <charset val="238"/>
      </rPr>
      <t>(02.+10.+18. sor)</t>
    </r>
  </si>
  <si>
    <t>Alapítás-átszervezés aktivált értéke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</si>
  <si>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</si>
  <si>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</si>
  <si>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</si>
  <si>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</si>
  <si>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</si>
  <si>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</si>
  <si>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 xml:space="preserve">     Az üzleti év mérlegfordulónapja:</t>
  </si>
  <si>
    <t xml:space="preserve">   I.  IMMATERIÁLIS JAVAK  (03.-09. sorok)</t>
  </si>
  <si>
    <t xml:space="preserve">  II. TÁRGYI ESZKÖZÖK (11.-17. sorok)</t>
  </si>
  <si>
    <t>Ingatlanok és a kapcsolódó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</si>
  <si>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</si>
  <si>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</si>
  <si>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</si>
  <si>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</si>
  <si>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Beruházásokra adott előlegek</t>
  </si>
  <si>
    <t>Tárgyi eszközök értékhelyesbítése</t>
  </si>
  <si>
    <t>BEFEKTETETT PÉNZÜGYI ESZKÖZÖK         (19.-26. sorok)</t>
  </si>
  <si>
    <t>III.</t>
  </si>
  <si>
    <t>Tartós részesedés kapcsolt vállalkozásban</t>
  </si>
  <si>
    <t>Tartósan adott kölcsön kapcsolt vállakozásban</t>
  </si>
  <si>
    <t>Egyéb tartós részesedés</t>
  </si>
  <si>
    <t>Tartósan adott kölcsön egyéb részesedési viszonyban álló vállalkozásban</t>
  </si>
  <si>
    <t>Egyéb tartósan adott kölcsön</t>
  </si>
  <si>
    <t>Tartós hitelviszonyt megtestesítő értékpapír</t>
  </si>
  <si>
    <t>Befektetett pénzügyi eszközök értékhelyesbítése</t>
  </si>
  <si>
    <t>Befektetett pénzügyi eszközök értékelési különbözete</t>
  </si>
  <si>
    <t>Források (passzívák)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</si>
  <si>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</si>
  <si>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</si>
  <si>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</si>
  <si>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</si>
  <si>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</si>
  <si>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</si>
  <si>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</si>
  <si>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</si>
  <si>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</si>
  <si>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</si>
  <si>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</si>
  <si>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</si>
  <si>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</si>
  <si>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</si>
  <si>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</si>
  <si>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</si>
  <si>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</si>
  <si>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</si>
  <si>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</si>
  <si>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</si>
  <si>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</si>
  <si>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</si>
  <si>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</si>
  <si>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</si>
  <si>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</si>
  <si>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</si>
  <si>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II.</t>
  </si>
  <si>
    <t>HOSSZÚ LEJÁRATÚ KÖTELEZETTSÉGEK  (78.-85. sorok)</t>
  </si>
  <si>
    <t>Hosszú lejáratra kapott kölcsönök</t>
  </si>
  <si>
    <t>Átváltoztatható kötvények</t>
  </si>
  <si>
    <t>Tartozások kötvénykibocsátásból</t>
  </si>
  <si>
    <t>Beruházási és fejlesztési hitelek</t>
  </si>
  <si>
    <t>Egyéb hosszú lejáratú hitelek</t>
  </si>
  <si>
    <t>Tartós kötelezettségek egyéb részesedési viszonyban lévő vállakozással szemben</t>
  </si>
  <si>
    <t>Tartós kötelezettségek kapcsolt vállakozással szemben</t>
  </si>
  <si>
    <t>Egyéb hosszú lejáratú kötelezettségek</t>
  </si>
  <si>
    <t>RÖVID LEJÁRATÚ KÖTELEZETTSÉGEK (87. és 89.-97. sorok)</t>
  </si>
  <si>
    <t>Rövid lejáratú kölcsönök</t>
  </si>
  <si>
    <t>87. sorból: az átváltoztatható kötvények</t>
  </si>
  <si>
    <t>Rövid lejáratú hitelek</t>
  </si>
  <si>
    <t>Vevőktől kapott előlegek</t>
  </si>
  <si>
    <t>Kötelezettségek áruszállításból és szolgál-tatásból (szállítók)</t>
  </si>
  <si>
    <t>Váltótartozások</t>
  </si>
  <si>
    <t>Rövid lejáratú kötelezettségek kapcsolt vállalkozással szemben</t>
  </si>
  <si>
    <t>Rövid lejáratú kötelezettségek egyéb részesedési viszonyban lévő vállakozással szemben</t>
  </si>
  <si>
    <t>Egyéb rövid lejáratú kötelezettségek</t>
  </si>
  <si>
    <t>Kötelezettségek értékelési külöbözete</t>
  </si>
  <si>
    <t>Származékos ügyletek negatív értékelési különbözete</t>
  </si>
  <si>
    <t>G.</t>
  </si>
  <si>
    <r>
      <t xml:space="preserve">Passzív időbeli elhatárolások </t>
    </r>
    <r>
      <rPr>
        <sz val="9"/>
        <rFont val="Times New Roman"/>
        <family val="1"/>
        <charset val="238"/>
      </rPr>
      <t>(99.-101. sorok)</t>
    </r>
  </si>
  <si>
    <t>Bevételek passzív időbeli elhatárolása</t>
  </si>
  <si>
    <t>Költségek, ráfordítások passzív időbeli elhatárolása</t>
  </si>
  <si>
    <t>Halasztott bevételek</t>
  </si>
  <si>
    <r>
      <t xml:space="preserve">FORRÁSOK ÖSSZESEN                                                 </t>
    </r>
    <r>
      <rPr>
        <sz val="10"/>
        <rFont val="Times New Roman"/>
        <family val="1"/>
        <charset val="238"/>
      </rPr>
      <t>(57.+68.+72.+98. SOR)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</si>
  <si>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</si>
  <si>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</si>
  <si>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</si>
  <si>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</si>
  <si>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</si>
  <si>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</si>
  <si>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</si>
  <si>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</si>
  <si>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</si>
  <si>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</si>
  <si>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</si>
  <si>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</si>
  <si>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</si>
  <si>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</si>
  <si>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</si>
  <si>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</si>
  <si>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</si>
  <si>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</si>
  <si>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</si>
  <si>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</si>
  <si>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</si>
  <si>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</si>
  <si>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</si>
  <si>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</si>
  <si>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</si>
  <si>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</si>
  <si>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</si>
  <si>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</si>
  <si>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</si>
  <si>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</si>
  <si>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B.</t>
  </si>
  <si>
    <r>
      <t xml:space="preserve">Forgóeszközök </t>
    </r>
    <r>
      <rPr>
        <sz val="9"/>
        <rFont val="Times New Roman"/>
        <family val="1"/>
        <charset val="238"/>
      </rPr>
      <t>(28.+35.+43.+49. sor)</t>
    </r>
  </si>
  <si>
    <t>I.</t>
  </si>
  <si>
    <t>KÉSZLETEK (29.-34. sorok)</t>
  </si>
  <si>
    <t>Anyagok</t>
  </si>
  <si>
    <t>Befejezetlen termelés és félkész termékek</t>
  </si>
  <si>
    <t>Növendék-, hízó- és egyéb állatok</t>
  </si>
  <si>
    <t>Késztermékek</t>
  </si>
  <si>
    <t>Áruk</t>
  </si>
  <si>
    <t>Készletekre adott előlegek</t>
  </si>
  <si>
    <t>KÖVETELÉSEK (36.-42. sorok)</t>
  </si>
  <si>
    <t>Követelések árúszállításból és szolgáltatásból (vevők)</t>
  </si>
  <si>
    <t>Követelések kapcsolt vállakozással szemben</t>
  </si>
  <si>
    <t>Követelések egyéb részesedési viszonyban lévő vállalkozással szemben</t>
  </si>
  <si>
    <t>Váltókövetelések</t>
  </si>
  <si>
    <t>Egyéb követelések</t>
  </si>
  <si>
    <t>Követelések értékelési különbözete</t>
  </si>
  <si>
    <t>Származékos ügyletek pozitív értékelési különbözete</t>
  </si>
  <si>
    <t>ÉRTÉKPAPÍROK (44.-48. sorok)</t>
  </si>
  <si>
    <t>Részesedés kapcsolt vállalkozásban</t>
  </si>
  <si>
    <t>Egyéb részesedés</t>
  </si>
  <si>
    <t>Saját részvények, saját üzletrészek</t>
  </si>
  <si>
    <t>Forgatási célú hitelviszonyt megtestesítő értékpapírok</t>
  </si>
  <si>
    <t>Értékpapírok értékelési különbözete</t>
  </si>
  <si>
    <t>IV.</t>
  </si>
  <si>
    <t>PÉNZESZKÖZÖK (50.-51. sorok)</t>
  </si>
  <si>
    <t>Pénztár, csekkek</t>
  </si>
  <si>
    <t>Bankbetétek</t>
  </si>
  <si>
    <t>C.</t>
  </si>
  <si>
    <r>
      <t xml:space="preserve">Aktív időbeli elhatárolások </t>
    </r>
    <r>
      <rPr>
        <sz val="10"/>
        <rFont val="Times New Roman"/>
        <family val="1"/>
        <charset val="238"/>
      </rPr>
      <t>(53.-55. sorok)</t>
    </r>
  </si>
  <si>
    <t>Bevételek aktív időbeli elhatárolása</t>
  </si>
  <si>
    <t>Költségek, ráfordítások aktív időbeli elhatárolása</t>
  </si>
  <si>
    <t>Halasztott ráfordítások</t>
  </si>
  <si>
    <r>
      <t xml:space="preserve">ESZKÖZÖK ÖSSZESEN </t>
    </r>
    <r>
      <rPr>
        <sz val="10"/>
        <rFont val="Times New Roman"/>
        <family val="1"/>
        <charset val="238"/>
      </rPr>
      <t>(01.+27.+52. sor)</t>
    </r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</si>
  <si>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</si>
  <si>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</si>
  <si>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</si>
  <si>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</si>
  <si>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</si>
  <si>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</si>
  <si>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</si>
  <si>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</si>
  <si>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</si>
  <si>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</si>
  <si>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</si>
  <si>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</si>
  <si>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</si>
  <si>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</si>
  <si>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</si>
  <si>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</si>
  <si>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</si>
  <si>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</si>
  <si>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</si>
  <si>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</si>
  <si>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D.</t>
  </si>
  <si>
    <r>
      <t xml:space="preserve">Saját tőke </t>
    </r>
    <r>
      <rPr>
        <sz val="9"/>
        <rFont val="Times New Roman"/>
        <family val="1"/>
        <charset val="238"/>
      </rPr>
      <t>(58.+60.+61.+62.+63.+64.+67. sor)</t>
    </r>
  </si>
  <si>
    <t xml:space="preserve">JEGYZETT TŐKE </t>
  </si>
  <si>
    <t>visszavásárolt tulajdoni részesedés névértéken</t>
  </si>
  <si>
    <t>58. sorból:</t>
  </si>
  <si>
    <t>JEGYZETT, DE MÉG BE NEM FIZETETT TŐKE (-)</t>
  </si>
  <si>
    <t>TŐKETARTALÉK</t>
  </si>
  <si>
    <t>EREDMÉNYTARTALÉK</t>
  </si>
  <si>
    <t>V.</t>
  </si>
  <si>
    <t>LEKÖTÖTT TARTALÉK</t>
  </si>
  <si>
    <t>VI.</t>
  </si>
  <si>
    <t>ÉRTÉKELÉSI TARTALÉK (65.-66. sorok)</t>
  </si>
  <si>
    <t>Értékhelyesbítés értékelési tartaléka</t>
  </si>
  <si>
    <t>Valós értékelés értékelési tartaléka</t>
  </si>
  <si>
    <t>VII.</t>
  </si>
  <si>
    <t>MÉRLEG SZERINTI EREDMÉNY</t>
  </si>
  <si>
    <t>E.</t>
  </si>
  <si>
    <r>
      <t xml:space="preserve">Céltartalékok </t>
    </r>
    <r>
      <rPr>
        <sz val="10"/>
        <rFont val="Times New Roman"/>
        <family val="1"/>
        <charset val="238"/>
      </rPr>
      <t>(69.-71. sorok)</t>
    </r>
  </si>
  <si>
    <t>Céltartalék a várható kötelezettségekre</t>
  </si>
  <si>
    <t>Céltartalék a jövőbeni költségekre</t>
  </si>
  <si>
    <t>Egyéb céltartalék</t>
  </si>
  <si>
    <t>F.</t>
  </si>
  <si>
    <r>
      <t xml:space="preserve">Kötelezettségek </t>
    </r>
    <r>
      <rPr>
        <sz val="10"/>
        <rFont val="Times New Roman"/>
        <family val="1"/>
        <charset val="238"/>
      </rPr>
      <t>(73.+77.+86. sor)</t>
    </r>
  </si>
  <si>
    <t>HÁTRASOROLT KÖTELEZETTSÉGEK (74.-76. sorok)</t>
  </si>
  <si>
    <t>Hátrasorolt kötelezettségek egyéb részesedési viszonyban lévő vállalkozással szemben</t>
  </si>
  <si>
    <t>Hátrasorolt kötelezettségek kapcsolt vállalko-zással szemben</t>
  </si>
  <si>
    <t>Hátrasorolt kötelezettségek egyéb gazdálkodó-val szemben</t>
  </si>
  <si>
    <t>Összköltség eljárással készített eredménykimutatás</t>
  </si>
  <si>
    <t>„A” változat</t>
  </si>
  <si>
    <t>A.</t>
  </si>
  <si>
    <t>Belföldi értékesítés nettó árbevétele</t>
  </si>
  <si>
    <t>Exportértékesítés nettó árbevétele</t>
  </si>
  <si>
    <r>
      <t xml:space="preserve">Értékesítés nettóárbevétele </t>
    </r>
    <r>
      <rPr>
        <sz val="10"/>
        <rFont val="Times New Roman"/>
        <family val="1"/>
        <charset val="238"/>
      </rPr>
      <t>(01.-02.)</t>
    </r>
  </si>
  <si>
    <t>Saját termelésű készletek állományváltozása</t>
  </si>
  <si>
    <t>Saját előállítású eszközök aktivált értéke</t>
  </si>
  <si>
    <r>
      <t>Aktivált saját teljesítmények értéke (</t>
    </r>
    <r>
      <rPr>
        <sz val="10"/>
        <rFont val="Times New Roman"/>
        <family val="1"/>
        <charset val="238"/>
      </rPr>
      <t>±03.+04.)</t>
    </r>
  </si>
  <si>
    <t>Egyéb bevételek</t>
  </si>
  <si>
    <t xml:space="preserve">        III. sorból: visszaírt értékvesztés</t>
  </si>
  <si>
    <t>Anyagköltség</t>
  </si>
  <si>
    <t>Igénybe vett szolgáltatások értéke</t>
  </si>
  <si>
    <t>Egyéb szolgáltatások értéke</t>
  </si>
  <si>
    <t>Eladott áruk beszerzési értéke</t>
  </si>
  <si>
    <t>Eladott (közvetített) szolgáltatások értéke</t>
  </si>
  <si>
    <t>Bérköltség</t>
  </si>
  <si>
    <t>Személyi jellegű egyéb kifizetések</t>
  </si>
  <si>
    <t>Bérjárulékok</t>
  </si>
  <si>
    <r>
      <t>Személyi jellegű ráfordítások</t>
    </r>
    <r>
      <rPr>
        <sz val="9"/>
        <rFont val="Times New Roman"/>
        <family val="1"/>
        <charset val="238"/>
      </rPr>
      <t xml:space="preserve"> (10.+11.+12.)</t>
    </r>
  </si>
  <si>
    <r>
      <t>Anyagjellegű ráfordítások</t>
    </r>
    <r>
      <rPr>
        <sz val="9"/>
        <rFont val="Times New Roman"/>
        <family val="1"/>
        <charset val="238"/>
      </rPr>
      <t xml:space="preserve"> (05.+06.+07.+08.+09.)</t>
    </r>
  </si>
  <si>
    <t>Értékcsökkenési leírás</t>
  </si>
  <si>
    <t>Egyéb ráfordítások</t>
  </si>
  <si>
    <t>VII. sorból: értékvesztés</t>
  </si>
  <si>
    <r>
      <t xml:space="preserve">ÜZEMI (ÜZLETI) TEVÉKENYSÉG EREDMÉNYE </t>
    </r>
    <r>
      <rPr>
        <sz val="9"/>
        <rFont val="Times New Roman"/>
        <family val="1"/>
        <charset val="238"/>
      </rPr>
      <t>(I.±II.+III.-IV.-V.-VI.-VII.)</t>
    </r>
  </si>
  <si>
    <t>VIII.</t>
  </si>
  <si>
    <t>IX.</t>
  </si>
  <si>
    <t>X.</t>
  </si>
  <si>
    <t>XI.</t>
  </si>
  <si>
    <t>XII.</t>
  </si>
  <si>
    <t>Kapott (járó) osztalék és részesedés</t>
  </si>
  <si>
    <t xml:space="preserve">         13. sorból: kapcsolt vállalkozástól kapott</t>
  </si>
  <si>
    <t>Részesedések értékesítésének árfolyamnyeresége</t>
  </si>
  <si>
    <t xml:space="preserve">         14. sorból: kapcsolt vállakozástól kapott</t>
  </si>
  <si>
    <t>Befektetett pénzügyi eszközök kamatai, árfolyamnyeresége</t>
  </si>
  <si>
    <t xml:space="preserve">         15. sorból: kapcsolt vállakozástól kapott</t>
  </si>
  <si>
    <t>Egyéb kapott (járó) kamatok és kamatjellegű bevételek</t>
  </si>
  <si>
    <t xml:space="preserve">         16. sorból: kapcsolt vállakozástól kapott</t>
  </si>
  <si>
    <t xml:space="preserve">         17. sorból: kapcsolt vállakozástól kapott</t>
  </si>
  <si>
    <t>Pénzügyi műveletek egyéb bevételei</t>
  </si>
  <si>
    <r>
      <t>Pénzügyi műveletek bevételei</t>
    </r>
    <r>
      <rPr>
        <b/>
        <sz val="8"/>
        <rFont val="Times New Roman"/>
        <family val="1"/>
        <charset val="238"/>
      </rPr>
      <t xml:space="preserve"> </t>
    </r>
    <r>
      <rPr>
        <sz val="7"/>
        <rFont val="Times New Roman"/>
        <family val="1"/>
        <charset val="238"/>
      </rPr>
      <t>(13.+14.+15.+16.+17.)</t>
    </r>
  </si>
  <si>
    <t>Befektetett pénzügyi eszközök árfolyamvesztesége</t>
  </si>
  <si>
    <t xml:space="preserve">         18. sorból: kapcsolt vállakozásnak adott</t>
  </si>
  <si>
    <t>Fizetendő kamatok és kamatjellegű ráfordítások</t>
  </si>
  <si>
    <t xml:space="preserve">         19. sorból: kapcsolt vállakozásnak adott</t>
  </si>
  <si>
    <t>Részesedések, értékpapírok, bankbetétek értékvesztése</t>
  </si>
  <si>
    <t>Pénzügyi műveletek egyéb ráfordításai</t>
  </si>
  <si>
    <t xml:space="preserve">         21. sorból: értékelési különbözet</t>
  </si>
  <si>
    <r>
      <t xml:space="preserve">Pénzügyi műveletek ráfordításai </t>
    </r>
    <r>
      <rPr>
        <sz val="7.5"/>
        <rFont val="Times New Roman"/>
        <family val="1"/>
        <charset val="238"/>
      </rPr>
      <t>(18.+19.±20.+21.)</t>
    </r>
  </si>
  <si>
    <r>
      <t>PÉNZÜGYI MŰVELETEK EREDMÉNYE</t>
    </r>
    <r>
      <rPr>
        <sz val="9"/>
        <rFont val="Times New Roman"/>
        <family val="1"/>
        <charset val="238"/>
      </rPr>
      <t xml:space="preserve">                (VIII.-IX.)</t>
    </r>
  </si>
  <si>
    <r>
      <t xml:space="preserve">SZOKÁSOS VÁLLALKOZÁSI EREDMÉNY         </t>
    </r>
    <r>
      <rPr>
        <sz val="10"/>
        <rFont val="Times New Roman"/>
        <family val="1"/>
        <charset val="238"/>
      </rPr>
      <t>(±A.±B.)</t>
    </r>
  </si>
  <si>
    <t>Rendkívüli bevételek</t>
  </si>
  <si>
    <t>Rendkívüli ráfordítások</t>
  </si>
  <si>
    <r>
      <t xml:space="preserve">RENDKÍVÜLI EREDMÉNY </t>
    </r>
    <r>
      <rPr>
        <sz val="10"/>
        <rFont val="Times New Roman"/>
        <family val="1"/>
        <charset val="238"/>
      </rPr>
      <t>(X.-XI.)</t>
    </r>
  </si>
  <si>
    <r>
      <t xml:space="preserve">ADÓZÁS ELŐTTI EREDMÉNY </t>
    </r>
    <r>
      <rPr>
        <sz val="10"/>
        <rFont val="Times New Roman"/>
        <family val="1"/>
        <charset val="238"/>
      </rPr>
      <t>(±C.±D.)</t>
    </r>
  </si>
  <si>
    <t>Adófizetési kötelezettség</t>
  </si>
  <si>
    <r>
      <t>ADÓZOTT EREDMÉNY</t>
    </r>
    <r>
      <rPr>
        <sz val="10"/>
        <rFont val="Times New Roman"/>
        <family val="1"/>
        <charset val="238"/>
      </rPr>
      <t xml:space="preserve"> (±E.-XII.)</t>
    </r>
  </si>
  <si>
    <t>Eredménytartalék igénybevétele osztalékra, részesedésre</t>
  </si>
  <si>
    <t>Jóváhagyott osztalék, részesedés</t>
  </si>
  <si>
    <r>
      <t xml:space="preserve">MÉRLEG SZERINTI EREDMÉNY </t>
    </r>
    <r>
      <rPr>
        <sz val="9"/>
        <rFont val="Times New Roman"/>
        <family val="1"/>
        <charset val="238"/>
      </rPr>
      <t>(±F.+22.+23.)</t>
    </r>
  </si>
  <si>
    <t xml:space="preserve"> </t>
  </si>
  <si>
    <t>………………...………………………….</t>
  </si>
  <si>
    <t>2008 december 31.</t>
  </si>
  <si>
    <t>2008. december 31.</t>
  </si>
  <si>
    <t xml:space="preserve">2008. december 31. </t>
  </si>
  <si>
    <t>Budapest, 2009. május 15.</t>
  </si>
  <si>
    <t>Budapest 2009.május 15.</t>
  </si>
  <si>
    <t>Budapest, 2009.május 15.</t>
  </si>
  <si>
    <t>Budapest, 2009. május 15</t>
  </si>
  <si>
    <t>2009. május 15.</t>
  </si>
</sst>
</file>

<file path=xl/styles.xml><?xml version="1.0" encoding="utf-8"?>
<styleSheet xmlns="http://schemas.openxmlformats.org/spreadsheetml/2006/main">
  <fonts count="16">
    <font>
      <sz val="12"/>
      <name val="Times New Roman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charset val="238"/>
    </font>
    <font>
      <b/>
      <sz val="14"/>
      <name val="Times New Roman"/>
      <family val="1"/>
      <charset val="238"/>
    </font>
    <font>
      <sz val="10"/>
      <name val="Times New Roman"/>
      <charset val="238"/>
    </font>
    <font>
      <sz val="10"/>
      <name val="Times New Roman"/>
      <family val="1"/>
      <charset val="238"/>
    </font>
    <font>
      <sz val="8"/>
      <name val="Times New Roman"/>
      <charset val="238"/>
    </font>
    <font>
      <sz val="9"/>
      <name val="Times New Roman"/>
      <family val="1"/>
      <charset val="238"/>
    </font>
    <font>
      <sz val="8.5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7"/>
      <name val="Times New Roman"/>
      <family val="1"/>
      <charset val="238"/>
    </font>
    <font>
      <sz val="7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4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1" fillId="0" borderId="18" xfId="0" applyFont="1" applyBorder="1" applyAlignment="1">
      <alignment horizontal="left" wrapText="1"/>
    </xf>
    <xf numFmtId="0" fontId="11" fillId="0" borderId="19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11" fillId="0" borderId="1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right" vertical="center"/>
    </xf>
    <xf numFmtId="3" fontId="7" fillId="0" borderId="4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workbookViewId="0">
      <selection activeCell="C40" sqref="C40"/>
    </sheetView>
  </sheetViews>
  <sheetFormatPr defaultRowHeight="15.75"/>
  <cols>
    <col min="1" max="3" width="3.25" customWidth="1"/>
    <col min="4" max="4" width="4.125" customWidth="1"/>
    <col min="5" max="23" width="3.25" customWidth="1"/>
    <col min="24" max="24" width="4.25" customWidth="1"/>
  </cols>
  <sheetData>
    <row r="1" spans="1:24" ht="19.5" customHeight="1" thickBot="1">
      <c r="A1" s="5" t="s">
        <v>3</v>
      </c>
      <c r="F1" s="1">
        <v>2</v>
      </c>
      <c r="G1" s="3">
        <v>2</v>
      </c>
      <c r="H1" s="3">
        <v>1</v>
      </c>
      <c r="I1" s="3">
        <v>4</v>
      </c>
      <c r="J1" s="3">
        <v>3</v>
      </c>
      <c r="K1" s="3">
        <v>2</v>
      </c>
      <c r="L1" s="3">
        <v>0</v>
      </c>
      <c r="M1" s="2">
        <v>0</v>
      </c>
      <c r="N1" s="1">
        <v>7</v>
      </c>
      <c r="O1" s="3">
        <v>1</v>
      </c>
      <c r="P1" s="3">
        <v>1</v>
      </c>
      <c r="Q1" s="2">
        <v>2</v>
      </c>
      <c r="R1" s="1">
        <v>1</v>
      </c>
      <c r="S1" s="3">
        <v>1</v>
      </c>
      <c r="T1" s="2">
        <v>3</v>
      </c>
      <c r="U1" s="1">
        <v>0</v>
      </c>
      <c r="V1" s="2">
        <v>1</v>
      </c>
    </row>
    <row r="2" spans="1:24" ht="10.5" customHeight="1" thickBot="1"/>
    <row r="3" spans="1:24" ht="19.5" customHeight="1" thickBot="1">
      <c r="A3" s="5" t="s">
        <v>4</v>
      </c>
      <c r="F3" s="1">
        <v>0</v>
      </c>
      <c r="G3" s="3">
        <v>1</v>
      </c>
      <c r="H3" s="4" t="s">
        <v>2</v>
      </c>
      <c r="I3" s="3">
        <v>1</v>
      </c>
      <c r="J3" s="3">
        <v>4</v>
      </c>
      <c r="K3" s="4" t="s">
        <v>2</v>
      </c>
      <c r="L3" s="3">
        <v>0</v>
      </c>
      <c r="M3" s="3">
        <v>0</v>
      </c>
      <c r="N3" s="3">
        <v>0</v>
      </c>
      <c r="O3" s="3">
        <v>5</v>
      </c>
      <c r="P3" s="3">
        <v>8</v>
      </c>
      <c r="Q3" s="2">
        <v>4</v>
      </c>
      <c r="U3" s="6">
        <v>1</v>
      </c>
      <c r="V3" s="7">
        <v>1</v>
      </c>
    </row>
    <row r="4" spans="1:24" ht="13.5" customHeight="1"/>
    <row r="5" spans="1:24" ht="18.75">
      <c r="A5" s="8" t="s">
        <v>56</v>
      </c>
      <c r="K5" s="20"/>
      <c r="L5" s="10" t="s">
        <v>305</v>
      </c>
      <c r="M5" s="10"/>
      <c r="N5" s="10"/>
      <c r="O5" s="10"/>
      <c r="P5" s="10"/>
      <c r="Q5" s="10"/>
      <c r="R5" s="10"/>
      <c r="S5" s="10"/>
      <c r="T5" s="10"/>
      <c r="U5" s="10"/>
      <c r="X5" s="9" t="s">
        <v>5</v>
      </c>
    </row>
    <row r="6" spans="1:24" ht="10.5" customHeight="1"/>
    <row r="7" spans="1:24" ht="18.75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.75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5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 t="s">
        <v>12</v>
      </c>
    </row>
    <row r="10" spans="1:24" ht="15.75" customHeight="1">
      <c r="A10" s="48" t="s">
        <v>0</v>
      </c>
      <c r="B10" s="49"/>
      <c r="C10" s="52" t="s">
        <v>8</v>
      </c>
      <c r="D10" s="53"/>
      <c r="E10" s="53"/>
      <c r="F10" s="53"/>
      <c r="G10" s="53"/>
      <c r="H10" s="53"/>
      <c r="I10" s="53"/>
      <c r="J10" s="53"/>
      <c r="K10" s="53"/>
      <c r="L10" s="54"/>
      <c r="M10" s="52" t="s">
        <v>9</v>
      </c>
      <c r="N10" s="53"/>
      <c r="O10" s="53"/>
      <c r="P10" s="54"/>
      <c r="Q10" s="48" t="s">
        <v>10</v>
      </c>
      <c r="R10" s="58"/>
      <c r="S10" s="58"/>
      <c r="T10" s="49"/>
      <c r="U10" s="52" t="s">
        <v>11</v>
      </c>
      <c r="V10" s="53"/>
      <c r="W10" s="53"/>
      <c r="X10" s="54"/>
    </row>
    <row r="11" spans="1:24" ht="16.5" thickBot="1">
      <c r="A11" s="50"/>
      <c r="B11" s="51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7"/>
      <c r="Q11" s="50"/>
      <c r="R11" s="59"/>
      <c r="S11" s="59"/>
      <c r="T11" s="51"/>
      <c r="U11" s="55"/>
      <c r="V11" s="56"/>
      <c r="W11" s="56"/>
      <c r="X11" s="57"/>
    </row>
    <row r="12" spans="1:24" ht="16.5" thickBot="1">
      <c r="A12" s="60" t="s">
        <v>1</v>
      </c>
      <c r="B12" s="62"/>
      <c r="C12" s="60" t="s">
        <v>13</v>
      </c>
      <c r="D12" s="61"/>
      <c r="E12" s="61"/>
      <c r="F12" s="61"/>
      <c r="G12" s="61"/>
      <c r="H12" s="61"/>
      <c r="I12" s="61"/>
      <c r="J12" s="61"/>
      <c r="K12" s="61"/>
      <c r="L12" s="62"/>
      <c r="M12" s="60" t="s">
        <v>14</v>
      </c>
      <c r="N12" s="61"/>
      <c r="O12" s="61"/>
      <c r="P12" s="62"/>
      <c r="Q12" s="60" t="s">
        <v>15</v>
      </c>
      <c r="R12" s="61"/>
      <c r="S12" s="61"/>
      <c r="T12" s="62"/>
      <c r="U12" s="60" t="s">
        <v>16</v>
      </c>
      <c r="V12" s="61"/>
      <c r="W12" s="61"/>
      <c r="X12" s="62"/>
    </row>
    <row r="13" spans="1:24" ht="19.5" customHeight="1" thickBot="1">
      <c r="A13" s="63" t="s">
        <v>17</v>
      </c>
      <c r="B13" s="64"/>
      <c r="C13" s="78" t="s">
        <v>48</v>
      </c>
      <c r="D13" s="79"/>
      <c r="E13" s="79"/>
      <c r="F13" s="79"/>
      <c r="G13" s="79"/>
      <c r="H13" s="79"/>
      <c r="I13" s="79"/>
      <c r="J13" s="79"/>
      <c r="K13" s="79"/>
      <c r="L13" s="80"/>
      <c r="M13" s="69">
        <f>SUM(M30,M22,M14)</f>
        <v>291140</v>
      </c>
      <c r="N13" s="70"/>
      <c r="O13" s="70"/>
      <c r="P13" s="71"/>
      <c r="Q13" s="69">
        <f>SUM(Q30,Q22,Q14)</f>
        <v>0</v>
      </c>
      <c r="R13" s="70"/>
      <c r="S13" s="70"/>
      <c r="T13" s="71"/>
      <c r="U13" s="69">
        <f>SUM(U30,U22,U14)</f>
        <v>351580</v>
      </c>
      <c r="V13" s="70"/>
      <c r="W13" s="70"/>
      <c r="X13" s="71"/>
    </row>
    <row r="14" spans="1:24" ht="19.5" customHeight="1" thickBot="1">
      <c r="A14" s="63" t="s">
        <v>35</v>
      </c>
      <c r="B14" s="64"/>
      <c r="C14" s="81" t="s">
        <v>57</v>
      </c>
      <c r="D14" s="82"/>
      <c r="E14" s="82"/>
      <c r="F14" s="82"/>
      <c r="G14" s="82"/>
      <c r="H14" s="82"/>
      <c r="I14" s="82"/>
      <c r="J14" s="82"/>
      <c r="K14" s="82"/>
      <c r="L14" s="82"/>
      <c r="M14" s="99">
        <f>SUM(M15:P21)</f>
        <v>194131</v>
      </c>
      <c r="N14" s="100"/>
      <c r="O14" s="100"/>
      <c r="P14" s="101"/>
      <c r="Q14" s="99">
        <f>SUM(Q15:T21)</f>
        <v>0</v>
      </c>
      <c r="R14" s="100"/>
      <c r="S14" s="100"/>
      <c r="T14" s="101"/>
      <c r="U14" s="99">
        <f>SUM(U15:X21)</f>
        <v>238371</v>
      </c>
      <c r="V14" s="100"/>
      <c r="W14" s="100"/>
      <c r="X14" s="101"/>
    </row>
    <row r="15" spans="1:24" ht="19.5" customHeight="1">
      <c r="A15" s="65" t="s">
        <v>36</v>
      </c>
      <c r="B15" s="66"/>
      <c r="C15" s="16"/>
      <c r="D15" s="67" t="s">
        <v>49</v>
      </c>
      <c r="E15" s="67"/>
      <c r="F15" s="67"/>
      <c r="G15" s="67"/>
      <c r="H15" s="67"/>
      <c r="I15" s="67"/>
      <c r="J15" s="67"/>
      <c r="K15" s="67"/>
      <c r="L15" s="68"/>
      <c r="M15" s="102"/>
      <c r="N15" s="103"/>
      <c r="O15" s="103"/>
      <c r="P15" s="104"/>
      <c r="Q15" s="102"/>
      <c r="R15" s="103"/>
      <c r="S15" s="103"/>
      <c r="T15" s="104"/>
      <c r="U15" s="102"/>
      <c r="V15" s="103"/>
      <c r="W15" s="103"/>
      <c r="X15" s="104"/>
    </row>
    <row r="16" spans="1:24" ht="19.5" customHeight="1">
      <c r="A16" s="72" t="s">
        <v>37</v>
      </c>
      <c r="B16" s="73"/>
      <c r="C16" s="17"/>
      <c r="D16" s="89" t="s">
        <v>50</v>
      </c>
      <c r="E16" s="89"/>
      <c r="F16" s="89"/>
      <c r="G16" s="89"/>
      <c r="H16" s="89"/>
      <c r="I16" s="89"/>
      <c r="J16" s="89"/>
      <c r="K16" s="89"/>
      <c r="L16" s="90"/>
      <c r="M16" s="105"/>
      <c r="N16" s="106"/>
      <c r="O16" s="106"/>
      <c r="P16" s="107"/>
      <c r="Q16" s="105"/>
      <c r="R16" s="106"/>
      <c r="S16" s="106"/>
      <c r="T16" s="107"/>
      <c r="U16" s="105"/>
      <c r="V16" s="106"/>
      <c r="W16" s="106"/>
      <c r="X16" s="107"/>
    </row>
    <row r="17" spans="1:24" ht="19.5" customHeight="1">
      <c r="A17" s="72" t="s">
        <v>38</v>
      </c>
      <c r="B17" s="73"/>
      <c r="C17" s="17"/>
      <c r="D17" s="89" t="s">
        <v>51</v>
      </c>
      <c r="E17" s="89"/>
      <c r="F17" s="89"/>
      <c r="G17" s="89"/>
      <c r="H17" s="89"/>
      <c r="I17" s="89"/>
      <c r="J17" s="89"/>
      <c r="K17" s="89"/>
      <c r="L17" s="90"/>
      <c r="M17" s="105">
        <v>12</v>
      </c>
      <c r="N17" s="106"/>
      <c r="O17" s="106"/>
      <c r="P17" s="107"/>
      <c r="Q17" s="105"/>
      <c r="R17" s="106"/>
      <c r="S17" s="106"/>
      <c r="T17" s="107"/>
      <c r="U17" s="105">
        <v>12</v>
      </c>
      <c r="V17" s="106"/>
      <c r="W17" s="106"/>
      <c r="X17" s="107"/>
    </row>
    <row r="18" spans="1:24" ht="19.5" customHeight="1">
      <c r="A18" s="72" t="s">
        <v>39</v>
      </c>
      <c r="B18" s="73"/>
      <c r="C18" s="17"/>
      <c r="D18" s="89" t="s">
        <v>52</v>
      </c>
      <c r="E18" s="89"/>
      <c r="F18" s="89"/>
      <c r="G18" s="89"/>
      <c r="H18" s="89"/>
      <c r="I18" s="89"/>
      <c r="J18" s="89"/>
      <c r="K18" s="89"/>
      <c r="L18" s="90"/>
      <c r="M18" s="105">
        <v>194119</v>
      </c>
      <c r="N18" s="106"/>
      <c r="O18" s="106"/>
      <c r="P18" s="107"/>
      <c r="Q18" s="105"/>
      <c r="R18" s="106"/>
      <c r="S18" s="106"/>
      <c r="T18" s="107"/>
      <c r="U18" s="105">
        <v>238359</v>
      </c>
      <c r="V18" s="106"/>
      <c r="W18" s="106"/>
      <c r="X18" s="107"/>
    </row>
    <row r="19" spans="1:24" ht="19.5" customHeight="1">
      <c r="A19" s="72" t="s">
        <v>40</v>
      </c>
      <c r="B19" s="73"/>
      <c r="C19" s="17"/>
      <c r="D19" s="89" t="s">
        <v>53</v>
      </c>
      <c r="E19" s="89"/>
      <c r="F19" s="89"/>
      <c r="G19" s="89"/>
      <c r="H19" s="89"/>
      <c r="I19" s="89"/>
      <c r="J19" s="89"/>
      <c r="K19" s="89"/>
      <c r="L19" s="90"/>
      <c r="M19" s="105"/>
      <c r="N19" s="106"/>
      <c r="O19" s="106"/>
      <c r="P19" s="107"/>
      <c r="Q19" s="105"/>
      <c r="R19" s="106"/>
      <c r="S19" s="106"/>
      <c r="T19" s="107"/>
      <c r="U19" s="105"/>
      <c r="V19" s="106"/>
      <c r="W19" s="106"/>
      <c r="X19" s="107"/>
    </row>
    <row r="20" spans="1:24" ht="19.5" customHeight="1">
      <c r="A20" s="72" t="s">
        <v>41</v>
      </c>
      <c r="B20" s="73"/>
      <c r="C20" s="17"/>
      <c r="D20" s="89" t="s">
        <v>54</v>
      </c>
      <c r="E20" s="89"/>
      <c r="F20" s="89"/>
      <c r="G20" s="89"/>
      <c r="H20" s="89"/>
      <c r="I20" s="89"/>
      <c r="J20" s="89"/>
      <c r="K20" s="89"/>
      <c r="L20" s="90"/>
      <c r="M20" s="105"/>
      <c r="N20" s="106"/>
      <c r="O20" s="106"/>
      <c r="P20" s="107"/>
      <c r="Q20" s="105"/>
      <c r="R20" s="106"/>
      <c r="S20" s="106"/>
      <c r="T20" s="107"/>
      <c r="U20" s="105"/>
      <c r="V20" s="106"/>
      <c r="W20" s="106"/>
      <c r="X20" s="107"/>
    </row>
    <row r="21" spans="1:24" ht="19.5" customHeight="1" thickBot="1">
      <c r="A21" s="76" t="s">
        <v>42</v>
      </c>
      <c r="B21" s="77"/>
      <c r="C21" s="18"/>
      <c r="D21" s="91" t="s">
        <v>55</v>
      </c>
      <c r="E21" s="91"/>
      <c r="F21" s="91"/>
      <c r="G21" s="91"/>
      <c r="H21" s="91"/>
      <c r="I21" s="91"/>
      <c r="J21" s="91"/>
      <c r="K21" s="91"/>
      <c r="L21" s="92"/>
      <c r="M21" s="108"/>
      <c r="N21" s="109"/>
      <c r="O21" s="109"/>
      <c r="P21" s="110"/>
      <c r="Q21" s="108"/>
      <c r="R21" s="109"/>
      <c r="S21" s="109"/>
      <c r="T21" s="110"/>
      <c r="U21" s="108"/>
      <c r="V21" s="109"/>
      <c r="W21" s="109"/>
      <c r="X21" s="110"/>
    </row>
    <row r="22" spans="1:24" ht="19.5" customHeight="1" thickBot="1">
      <c r="A22" s="63" t="s">
        <v>18</v>
      </c>
      <c r="B22" s="64"/>
      <c r="C22" s="81" t="s">
        <v>58</v>
      </c>
      <c r="D22" s="82"/>
      <c r="E22" s="82"/>
      <c r="F22" s="82"/>
      <c r="G22" s="82"/>
      <c r="H22" s="82"/>
      <c r="I22" s="82"/>
      <c r="J22" s="82"/>
      <c r="K22" s="82"/>
      <c r="L22" s="82"/>
      <c r="M22" s="99">
        <f>SUM(M23:P29)</f>
        <v>97009</v>
      </c>
      <c r="N22" s="100"/>
      <c r="O22" s="100"/>
      <c r="P22" s="101"/>
      <c r="Q22" s="99">
        <f>SUM(Q23:T29)</f>
        <v>0</v>
      </c>
      <c r="R22" s="100"/>
      <c r="S22" s="100"/>
      <c r="T22" s="101"/>
      <c r="U22" s="99">
        <f>SUM(U23:X29)</f>
        <v>113209</v>
      </c>
      <c r="V22" s="100"/>
      <c r="W22" s="100"/>
      <c r="X22" s="101"/>
    </row>
    <row r="23" spans="1:24" ht="19.5" customHeight="1">
      <c r="A23" s="65" t="s">
        <v>19</v>
      </c>
      <c r="B23" s="66"/>
      <c r="C23" s="16"/>
      <c r="D23" s="97" t="s">
        <v>59</v>
      </c>
      <c r="E23" s="97"/>
      <c r="F23" s="97"/>
      <c r="G23" s="97"/>
      <c r="H23" s="97"/>
      <c r="I23" s="97"/>
      <c r="J23" s="97"/>
      <c r="K23" s="97"/>
      <c r="L23" s="98"/>
      <c r="M23" s="102">
        <v>78401</v>
      </c>
      <c r="N23" s="103"/>
      <c r="O23" s="103"/>
      <c r="P23" s="104"/>
      <c r="Q23" s="102"/>
      <c r="R23" s="103"/>
      <c r="S23" s="103"/>
      <c r="T23" s="104"/>
      <c r="U23" s="102">
        <v>86812</v>
      </c>
      <c r="V23" s="103"/>
      <c r="W23" s="103"/>
      <c r="X23" s="104"/>
    </row>
    <row r="24" spans="1:24" ht="19.5" customHeight="1">
      <c r="A24" s="74" t="s">
        <v>20</v>
      </c>
      <c r="B24" s="75"/>
      <c r="C24" s="17"/>
      <c r="D24" s="89" t="s">
        <v>60</v>
      </c>
      <c r="E24" s="89"/>
      <c r="F24" s="89"/>
      <c r="G24" s="89"/>
      <c r="H24" s="89"/>
      <c r="I24" s="89"/>
      <c r="J24" s="89"/>
      <c r="K24" s="89"/>
      <c r="L24" s="90"/>
      <c r="M24" s="111"/>
      <c r="N24" s="112"/>
      <c r="O24" s="112"/>
      <c r="P24" s="113"/>
      <c r="Q24" s="111"/>
      <c r="R24" s="112"/>
      <c r="S24" s="112"/>
      <c r="T24" s="113"/>
      <c r="U24" s="111"/>
      <c r="V24" s="112"/>
      <c r="W24" s="112"/>
      <c r="X24" s="113"/>
    </row>
    <row r="25" spans="1:24" ht="19.5" customHeight="1">
      <c r="A25" s="74" t="s">
        <v>21</v>
      </c>
      <c r="B25" s="75"/>
      <c r="C25" s="17"/>
      <c r="D25" s="83" t="s">
        <v>61</v>
      </c>
      <c r="E25" s="83"/>
      <c r="F25" s="83"/>
      <c r="G25" s="83"/>
      <c r="H25" s="83"/>
      <c r="I25" s="83"/>
      <c r="J25" s="83"/>
      <c r="K25" s="83"/>
      <c r="L25" s="84"/>
      <c r="M25" s="111">
        <v>18608</v>
      </c>
      <c r="N25" s="112"/>
      <c r="O25" s="112"/>
      <c r="P25" s="113"/>
      <c r="Q25" s="111"/>
      <c r="R25" s="112"/>
      <c r="S25" s="112"/>
      <c r="T25" s="113"/>
      <c r="U25" s="111">
        <v>22312</v>
      </c>
      <c r="V25" s="112"/>
      <c r="W25" s="112"/>
      <c r="X25" s="113"/>
    </row>
    <row r="26" spans="1:24" ht="19.5" customHeight="1">
      <c r="A26" s="74" t="s">
        <v>22</v>
      </c>
      <c r="B26" s="75"/>
      <c r="C26" s="17"/>
      <c r="D26" s="89" t="s">
        <v>62</v>
      </c>
      <c r="E26" s="89"/>
      <c r="F26" s="89"/>
      <c r="G26" s="89"/>
      <c r="H26" s="89"/>
      <c r="I26" s="89"/>
      <c r="J26" s="89"/>
      <c r="K26" s="89"/>
      <c r="L26" s="90"/>
      <c r="M26" s="111"/>
      <c r="N26" s="112"/>
      <c r="O26" s="112"/>
      <c r="P26" s="113"/>
      <c r="Q26" s="111"/>
      <c r="R26" s="112"/>
      <c r="S26" s="112"/>
      <c r="T26" s="113"/>
      <c r="U26" s="111"/>
      <c r="V26" s="112"/>
      <c r="W26" s="112"/>
      <c r="X26" s="113"/>
    </row>
    <row r="27" spans="1:24" ht="19.5" customHeight="1">
      <c r="A27" s="72" t="s">
        <v>23</v>
      </c>
      <c r="B27" s="73"/>
      <c r="C27" s="17"/>
      <c r="D27" s="89" t="s">
        <v>63</v>
      </c>
      <c r="E27" s="89"/>
      <c r="F27" s="89"/>
      <c r="G27" s="89"/>
      <c r="H27" s="89"/>
      <c r="I27" s="89"/>
      <c r="J27" s="89"/>
      <c r="K27" s="89"/>
      <c r="L27" s="90"/>
      <c r="M27" s="105"/>
      <c r="N27" s="106"/>
      <c r="O27" s="106"/>
      <c r="P27" s="107"/>
      <c r="Q27" s="105"/>
      <c r="R27" s="106"/>
      <c r="S27" s="106"/>
      <c r="T27" s="107"/>
      <c r="U27" s="105">
        <v>4085</v>
      </c>
      <c r="V27" s="106"/>
      <c r="W27" s="106"/>
      <c r="X27" s="107"/>
    </row>
    <row r="28" spans="1:24" ht="19.5" customHeight="1">
      <c r="A28" s="72" t="s">
        <v>24</v>
      </c>
      <c r="B28" s="73"/>
      <c r="C28" s="17"/>
      <c r="D28" s="89" t="s">
        <v>64</v>
      </c>
      <c r="E28" s="89"/>
      <c r="F28" s="89"/>
      <c r="G28" s="89"/>
      <c r="H28" s="89"/>
      <c r="I28" s="89"/>
      <c r="J28" s="89"/>
      <c r="K28" s="89"/>
      <c r="L28" s="90"/>
      <c r="M28" s="105"/>
      <c r="N28" s="106"/>
      <c r="O28" s="106"/>
      <c r="P28" s="107"/>
      <c r="Q28" s="105"/>
      <c r="R28" s="106"/>
      <c r="S28" s="106"/>
      <c r="T28" s="107"/>
      <c r="U28" s="105"/>
      <c r="V28" s="106"/>
      <c r="W28" s="106"/>
      <c r="X28" s="107"/>
    </row>
    <row r="29" spans="1:24" ht="19.5" customHeight="1" thickBot="1">
      <c r="A29" s="76" t="s">
        <v>25</v>
      </c>
      <c r="B29" s="77"/>
      <c r="C29" s="18"/>
      <c r="D29" s="91" t="s">
        <v>65</v>
      </c>
      <c r="E29" s="91"/>
      <c r="F29" s="91"/>
      <c r="G29" s="91"/>
      <c r="H29" s="91"/>
      <c r="I29" s="91"/>
      <c r="J29" s="91"/>
      <c r="K29" s="91"/>
      <c r="L29" s="92"/>
      <c r="M29" s="108"/>
      <c r="N29" s="109"/>
      <c r="O29" s="109"/>
      <c r="P29" s="110"/>
      <c r="Q29" s="108"/>
      <c r="R29" s="109"/>
      <c r="S29" s="109"/>
      <c r="T29" s="110"/>
      <c r="U29" s="108"/>
      <c r="V29" s="109"/>
      <c r="W29" s="109"/>
      <c r="X29" s="110"/>
    </row>
    <row r="30" spans="1:24" ht="27" customHeight="1" thickBot="1">
      <c r="A30" s="63" t="s">
        <v>26</v>
      </c>
      <c r="B30" s="64"/>
      <c r="C30" s="22" t="s">
        <v>67</v>
      </c>
      <c r="D30" s="93" t="s">
        <v>66</v>
      </c>
      <c r="E30" s="93"/>
      <c r="F30" s="93"/>
      <c r="G30" s="93"/>
      <c r="H30" s="93"/>
      <c r="I30" s="93"/>
      <c r="J30" s="93"/>
      <c r="K30" s="93"/>
      <c r="L30" s="94"/>
      <c r="M30" s="99">
        <f>SUM(M31:P38)</f>
        <v>0</v>
      </c>
      <c r="N30" s="100"/>
      <c r="O30" s="100"/>
      <c r="P30" s="101"/>
      <c r="Q30" s="99">
        <f>SUM(Q31:T38)</f>
        <v>0</v>
      </c>
      <c r="R30" s="100"/>
      <c r="S30" s="100"/>
      <c r="T30" s="101"/>
      <c r="U30" s="99">
        <f>SUM(U31:X38)</f>
        <v>0</v>
      </c>
      <c r="V30" s="100"/>
      <c r="W30" s="100"/>
      <c r="X30" s="101"/>
    </row>
    <row r="31" spans="1:24" ht="19.5" customHeight="1">
      <c r="A31" s="65" t="s">
        <v>27</v>
      </c>
      <c r="B31" s="66"/>
      <c r="C31" s="16"/>
      <c r="D31" s="67" t="s">
        <v>68</v>
      </c>
      <c r="E31" s="67"/>
      <c r="F31" s="67"/>
      <c r="G31" s="67"/>
      <c r="H31" s="67"/>
      <c r="I31" s="67"/>
      <c r="J31" s="67"/>
      <c r="K31" s="67"/>
      <c r="L31" s="68"/>
      <c r="M31" s="102"/>
      <c r="N31" s="103"/>
      <c r="O31" s="103"/>
      <c r="P31" s="104"/>
      <c r="Q31" s="102"/>
      <c r="R31" s="103"/>
      <c r="S31" s="103"/>
      <c r="T31" s="104"/>
      <c r="U31" s="102"/>
      <c r="V31" s="103"/>
      <c r="W31" s="103"/>
      <c r="X31" s="104"/>
    </row>
    <row r="32" spans="1:24" ht="19.5" customHeight="1">
      <c r="A32" s="74" t="s">
        <v>28</v>
      </c>
      <c r="B32" s="75"/>
      <c r="C32" s="17"/>
      <c r="D32" s="83" t="s">
        <v>69</v>
      </c>
      <c r="E32" s="83"/>
      <c r="F32" s="83"/>
      <c r="G32" s="83"/>
      <c r="H32" s="83"/>
      <c r="I32" s="83"/>
      <c r="J32" s="83"/>
      <c r="K32" s="83"/>
      <c r="L32" s="84"/>
      <c r="M32" s="111"/>
      <c r="N32" s="112"/>
      <c r="O32" s="112"/>
      <c r="P32" s="113"/>
      <c r="Q32" s="111"/>
      <c r="R32" s="112"/>
      <c r="S32" s="112"/>
      <c r="T32" s="113"/>
      <c r="U32" s="111"/>
      <c r="V32" s="112"/>
      <c r="W32" s="112"/>
      <c r="X32" s="113"/>
    </row>
    <row r="33" spans="1:24" ht="19.5" customHeight="1">
      <c r="A33" s="74" t="s">
        <v>29</v>
      </c>
      <c r="B33" s="75"/>
      <c r="C33" s="17"/>
      <c r="D33" s="89" t="s">
        <v>70</v>
      </c>
      <c r="E33" s="89"/>
      <c r="F33" s="89"/>
      <c r="G33" s="89"/>
      <c r="H33" s="89"/>
      <c r="I33" s="89"/>
      <c r="J33" s="89"/>
      <c r="K33" s="89"/>
      <c r="L33" s="90"/>
      <c r="M33" s="111"/>
      <c r="N33" s="112"/>
      <c r="O33" s="112"/>
      <c r="P33" s="113"/>
      <c r="Q33" s="111"/>
      <c r="R33" s="112"/>
      <c r="S33" s="112"/>
      <c r="T33" s="113"/>
      <c r="U33" s="111"/>
      <c r="V33" s="112"/>
      <c r="W33" s="112"/>
      <c r="X33" s="113"/>
    </row>
    <row r="34" spans="1:24" ht="23.25" customHeight="1">
      <c r="A34" s="74" t="s">
        <v>30</v>
      </c>
      <c r="B34" s="75"/>
      <c r="C34" s="17"/>
      <c r="D34" s="95" t="s">
        <v>71</v>
      </c>
      <c r="E34" s="95"/>
      <c r="F34" s="95"/>
      <c r="G34" s="95"/>
      <c r="H34" s="95"/>
      <c r="I34" s="95"/>
      <c r="J34" s="95"/>
      <c r="K34" s="95"/>
      <c r="L34" s="96"/>
      <c r="M34" s="111"/>
      <c r="N34" s="112"/>
      <c r="O34" s="112"/>
      <c r="P34" s="113"/>
      <c r="Q34" s="111"/>
      <c r="R34" s="112"/>
      <c r="S34" s="112"/>
      <c r="T34" s="113"/>
      <c r="U34" s="111"/>
      <c r="V34" s="112"/>
      <c r="W34" s="112"/>
      <c r="X34" s="113"/>
    </row>
    <row r="35" spans="1:24" ht="19.5" customHeight="1">
      <c r="A35" s="74" t="s">
        <v>31</v>
      </c>
      <c r="B35" s="75"/>
      <c r="C35" s="17"/>
      <c r="D35" s="89" t="s">
        <v>72</v>
      </c>
      <c r="E35" s="89"/>
      <c r="F35" s="89"/>
      <c r="G35" s="89"/>
      <c r="H35" s="89"/>
      <c r="I35" s="89"/>
      <c r="J35" s="89"/>
      <c r="K35" s="89"/>
      <c r="L35" s="90"/>
      <c r="M35" s="111"/>
      <c r="N35" s="112"/>
      <c r="O35" s="112"/>
      <c r="P35" s="113"/>
      <c r="Q35" s="111"/>
      <c r="R35" s="112"/>
      <c r="S35" s="112"/>
      <c r="T35" s="113"/>
      <c r="U35" s="111"/>
      <c r="V35" s="112"/>
      <c r="W35" s="112"/>
      <c r="X35" s="113"/>
    </row>
    <row r="36" spans="1:24" ht="19.5" customHeight="1">
      <c r="A36" s="74" t="s">
        <v>32</v>
      </c>
      <c r="B36" s="75"/>
      <c r="C36" s="17"/>
      <c r="D36" s="83" t="s">
        <v>73</v>
      </c>
      <c r="E36" s="83"/>
      <c r="F36" s="83"/>
      <c r="G36" s="83"/>
      <c r="H36" s="83"/>
      <c r="I36" s="83"/>
      <c r="J36" s="83"/>
      <c r="K36" s="83"/>
      <c r="L36" s="84"/>
      <c r="M36" s="111"/>
      <c r="N36" s="112"/>
      <c r="O36" s="112"/>
      <c r="P36" s="113"/>
      <c r="Q36" s="111"/>
      <c r="R36" s="112"/>
      <c r="S36" s="112"/>
      <c r="T36" s="113"/>
      <c r="U36" s="111"/>
      <c r="V36" s="112"/>
      <c r="W36" s="112"/>
      <c r="X36" s="113"/>
    </row>
    <row r="37" spans="1:24" ht="19.5" customHeight="1">
      <c r="A37" s="74" t="s">
        <v>33</v>
      </c>
      <c r="B37" s="75"/>
      <c r="C37" s="17"/>
      <c r="D37" s="85" t="s">
        <v>74</v>
      </c>
      <c r="E37" s="85"/>
      <c r="F37" s="85"/>
      <c r="G37" s="85"/>
      <c r="H37" s="85"/>
      <c r="I37" s="85"/>
      <c r="J37" s="85"/>
      <c r="K37" s="85"/>
      <c r="L37" s="86"/>
      <c r="M37" s="111"/>
      <c r="N37" s="112"/>
      <c r="O37" s="112"/>
      <c r="P37" s="113"/>
      <c r="Q37" s="111"/>
      <c r="R37" s="112"/>
      <c r="S37" s="112"/>
      <c r="T37" s="113"/>
      <c r="U37" s="111"/>
      <c r="V37" s="112"/>
      <c r="W37" s="112"/>
      <c r="X37" s="113"/>
    </row>
    <row r="38" spans="1:24" ht="24" customHeight="1" thickBot="1">
      <c r="A38" s="76" t="s">
        <v>34</v>
      </c>
      <c r="B38" s="77"/>
      <c r="C38" s="18"/>
      <c r="D38" s="87" t="s">
        <v>75</v>
      </c>
      <c r="E38" s="87"/>
      <c r="F38" s="87"/>
      <c r="G38" s="87"/>
      <c r="H38" s="87"/>
      <c r="I38" s="87"/>
      <c r="J38" s="87"/>
      <c r="K38" s="87"/>
      <c r="L38" s="88"/>
      <c r="M38" s="108"/>
      <c r="N38" s="109"/>
      <c r="O38" s="109"/>
      <c r="P38" s="110"/>
      <c r="Q38" s="108"/>
      <c r="R38" s="109"/>
      <c r="S38" s="109"/>
      <c r="T38" s="110"/>
      <c r="U38" s="108"/>
      <c r="V38" s="109"/>
      <c r="W38" s="109"/>
      <c r="X38" s="110"/>
    </row>
    <row r="40" spans="1:24">
      <c r="A40" s="13" t="s">
        <v>43</v>
      </c>
      <c r="C40" t="s">
        <v>311</v>
      </c>
      <c r="L40" s="14" t="s">
        <v>44</v>
      </c>
      <c r="M40" s="15" t="s">
        <v>45</v>
      </c>
      <c r="N40" s="15" t="s">
        <v>46</v>
      </c>
    </row>
    <row r="41" spans="1:24" ht="13.5" customHeight="1">
      <c r="N41" s="114" t="s">
        <v>47</v>
      </c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</sheetData>
  <mergeCells count="143">
    <mergeCell ref="D16:L16"/>
    <mergeCell ref="D17:L17"/>
    <mergeCell ref="D18:L18"/>
    <mergeCell ref="D19:L19"/>
    <mergeCell ref="N41:X41"/>
    <mergeCell ref="Q36:T36"/>
    <mergeCell ref="Q37:T37"/>
    <mergeCell ref="Q38:T38"/>
    <mergeCell ref="M38:P38"/>
    <mergeCell ref="M36:P36"/>
    <mergeCell ref="M37:P37"/>
    <mergeCell ref="U33:X33"/>
    <mergeCell ref="U34:X34"/>
    <mergeCell ref="U35:X35"/>
    <mergeCell ref="U36:X36"/>
    <mergeCell ref="U37:X37"/>
    <mergeCell ref="U38:X38"/>
    <mergeCell ref="U27:X27"/>
    <mergeCell ref="U28:X28"/>
    <mergeCell ref="U29:X29"/>
    <mergeCell ref="U30:X30"/>
    <mergeCell ref="U31:X31"/>
    <mergeCell ref="U32:X32"/>
    <mergeCell ref="U21:X21"/>
    <mergeCell ref="U22:X22"/>
    <mergeCell ref="U23:X23"/>
    <mergeCell ref="U24:X24"/>
    <mergeCell ref="U25:X25"/>
    <mergeCell ref="U26:X26"/>
    <mergeCell ref="Q25:T25"/>
    <mergeCell ref="Q26:T26"/>
    <mergeCell ref="Q27:T27"/>
    <mergeCell ref="Q20:T20"/>
    <mergeCell ref="Q21:T21"/>
    <mergeCell ref="U13:X13"/>
    <mergeCell ref="U14:X14"/>
    <mergeCell ref="U15:X15"/>
    <mergeCell ref="U16:X16"/>
    <mergeCell ref="U20:X20"/>
    <mergeCell ref="Q35:T35"/>
    <mergeCell ref="Q28:T28"/>
    <mergeCell ref="Q29:T29"/>
    <mergeCell ref="Q30:T30"/>
    <mergeCell ref="Q31:T31"/>
    <mergeCell ref="U17:X17"/>
    <mergeCell ref="U18:X18"/>
    <mergeCell ref="U19:X19"/>
    <mergeCell ref="Q32:T32"/>
    <mergeCell ref="Q24:T24"/>
    <mergeCell ref="Q33:T33"/>
    <mergeCell ref="Q34:T34"/>
    <mergeCell ref="M33:P33"/>
    <mergeCell ref="M34:P34"/>
    <mergeCell ref="M28:P28"/>
    <mergeCell ref="M29:P29"/>
    <mergeCell ref="M30:P30"/>
    <mergeCell ref="M31:P31"/>
    <mergeCell ref="Q13:T13"/>
    <mergeCell ref="Q14:T14"/>
    <mergeCell ref="Q15:T15"/>
    <mergeCell ref="Q16:T16"/>
    <mergeCell ref="Q22:T22"/>
    <mergeCell ref="Q23:T23"/>
    <mergeCell ref="M23:P23"/>
    <mergeCell ref="Q17:T17"/>
    <mergeCell ref="Q18:T18"/>
    <mergeCell ref="Q19:T19"/>
    <mergeCell ref="M35:P35"/>
    <mergeCell ref="M24:P24"/>
    <mergeCell ref="M25:P25"/>
    <mergeCell ref="M32:P32"/>
    <mergeCell ref="M26:P26"/>
    <mergeCell ref="M27:P27"/>
    <mergeCell ref="D27:L27"/>
    <mergeCell ref="M14:P14"/>
    <mergeCell ref="M15:P15"/>
    <mergeCell ref="M16:P16"/>
    <mergeCell ref="M20:P20"/>
    <mergeCell ref="M17:P17"/>
    <mergeCell ref="M18:P18"/>
    <mergeCell ref="M19:P19"/>
    <mergeCell ref="M21:P21"/>
    <mergeCell ref="M22:P22"/>
    <mergeCell ref="C22:L22"/>
    <mergeCell ref="D20:L20"/>
    <mergeCell ref="D33:L33"/>
    <mergeCell ref="D34:L34"/>
    <mergeCell ref="D21:L21"/>
    <mergeCell ref="D23:L23"/>
    <mergeCell ref="D32:L32"/>
    <mergeCell ref="D24:L24"/>
    <mergeCell ref="D25:L25"/>
    <mergeCell ref="D26:L26"/>
    <mergeCell ref="D28:L28"/>
    <mergeCell ref="D29:L29"/>
    <mergeCell ref="D30:L30"/>
    <mergeCell ref="D31:L31"/>
    <mergeCell ref="A28:B28"/>
    <mergeCell ref="A29:B29"/>
    <mergeCell ref="A30:B30"/>
    <mergeCell ref="A32:B32"/>
    <mergeCell ref="A33:B33"/>
    <mergeCell ref="A36:B36"/>
    <mergeCell ref="A34:B34"/>
    <mergeCell ref="A35:B35"/>
    <mergeCell ref="D35:L35"/>
    <mergeCell ref="A23:B23"/>
    <mergeCell ref="A24:B24"/>
    <mergeCell ref="A25:B25"/>
    <mergeCell ref="A31:B31"/>
    <mergeCell ref="A38:B38"/>
    <mergeCell ref="C13:L13"/>
    <mergeCell ref="C14:L14"/>
    <mergeCell ref="D36:L36"/>
    <mergeCell ref="D37:L37"/>
    <mergeCell ref="D38:L38"/>
    <mergeCell ref="A16:B16"/>
    <mergeCell ref="A17:B17"/>
    <mergeCell ref="A18:B18"/>
    <mergeCell ref="A19:B19"/>
    <mergeCell ref="A37:B37"/>
    <mergeCell ref="A26:B26"/>
    <mergeCell ref="A27:B27"/>
    <mergeCell ref="A20:B20"/>
    <mergeCell ref="A21:B21"/>
    <mergeCell ref="A22:B22"/>
    <mergeCell ref="U12:X12"/>
    <mergeCell ref="A13:B13"/>
    <mergeCell ref="A14:B14"/>
    <mergeCell ref="A15:B15"/>
    <mergeCell ref="D15:L15"/>
    <mergeCell ref="A12:B12"/>
    <mergeCell ref="C12:L12"/>
    <mergeCell ref="M12:P12"/>
    <mergeCell ref="Q12:T12"/>
    <mergeCell ref="M13:P13"/>
    <mergeCell ref="A7:X7"/>
    <mergeCell ref="A8:X8"/>
    <mergeCell ref="A10:B11"/>
    <mergeCell ref="C10:L11"/>
    <mergeCell ref="M10:P11"/>
    <mergeCell ref="Q10:T11"/>
    <mergeCell ref="U10:X11"/>
  </mergeCells>
  <phoneticPr fontId="8" type="noConversion"/>
  <printOptions horizontalCentered="1"/>
  <pageMargins left="0.78740157480314965" right="0.78740157480314965" top="0.78740157480314965" bottom="0.70866141732283472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workbookViewId="0">
      <selection activeCell="D45" sqref="D45"/>
    </sheetView>
  </sheetViews>
  <sheetFormatPr defaultRowHeight="15.75"/>
  <cols>
    <col min="1" max="2" width="3.25" customWidth="1"/>
    <col min="3" max="3" width="2.625" customWidth="1"/>
    <col min="4" max="4" width="4.625" customWidth="1"/>
    <col min="5" max="23" width="3.25" customWidth="1"/>
    <col min="24" max="24" width="4.25" customWidth="1"/>
  </cols>
  <sheetData>
    <row r="1" spans="1:24" ht="19.5" customHeight="1" thickBot="1">
      <c r="A1" s="5" t="s">
        <v>3</v>
      </c>
      <c r="F1" s="1">
        <v>2</v>
      </c>
      <c r="G1" s="3">
        <v>2</v>
      </c>
      <c r="H1" s="3">
        <v>1</v>
      </c>
      <c r="I1" s="3">
        <v>4</v>
      </c>
      <c r="J1" s="3">
        <v>3</v>
      </c>
      <c r="K1" s="3">
        <v>2</v>
      </c>
      <c r="L1" s="3">
        <v>0</v>
      </c>
      <c r="M1" s="2">
        <v>0</v>
      </c>
      <c r="N1" s="1">
        <v>7</v>
      </c>
      <c r="O1" s="3">
        <v>1</v>
      </c>
      <c r="P1" s="3">
        <v>1</v>
      </c>
      <c r="Q1" s="2">
        <v>2</v>
      </c>
      <c r="R1" s="1">
        <v>1</v>
      </c>
      <c r="S1" s="3">
        <v>1</v>
      </c>
      <c r="T1" s="2">
        <v>3</v>
      </c>
      <c r="U1" s="1">
        <v>0</v>
      </c>
      <c r="V1" s="2">
        <v>1</v>
      </c>
    </row>
    <row r="2" spans="1:24" ht="10.5" customHeight="1" thickBot="1"/>
    <row r="3" spans="1:24" ht="19.5" customHeight="1" thickBot="1">
      <c r="A3" s="5" t="s">
        <v>4</v>
      </c>
      <c r="F3" s="1">
        <v>0</v>
      </c>
      <c r="G3" s="3">
        <v>1</v>
      </c>
      <c r="H3" s="4" t="s">
        <v>2</v>
      </c>
      <c r="I3" s="3">
        <v>1</v>
      </c>
      <c r="J3" s="3">
        <v>4</v>
      </c>
      <c r="K3" s="4" t="s">
        <v>2</v>
      </c>
      <c r="L3" s="3">
        <v>0</v>
      </c>
      <c r="M3" s="3">
        <v>0</v>
      </c>
      <c r="N3" s="3">
        <v>0</v>
      </c>
      <c r="O3" s="3">
        <v>5</v>
      </c>
      <c r="P3" s="3">
        <v>8</v>
      </c>
      <c r="Q3" s="2">
        <v>4</v>
      </c>
      <c r="U3" s="6">
        <v>1</v>
      </c>
      <c r="V3" s="7">
        <v>2</v>
      </c>
    </row>
    <row r="4" spans="1:24" ht="13.5" customHeight="1"/>
    <row r="5" spans="1:24" ht="18.75">
      <c r="A5" s="8" t="s">
        <v>56</v>
      </c>
      <c r="K5" s="20"/>
      <c r="L5" s="10"/>
      <c r="M5" s="10" t="s">
        <v>304</v>
      </c>
      <c r="N5" s="10"/>
      <c r="O5" s="10"/>
      <c r="P5" s="10"/>
      <c r="Q5" s="10"/>
      <c r="R5" s="10"/>
      <c r="S5" s="10"/>
      <c r="T5" s="10"/>
      <c r="U5" s="20"/>
      <c r="X5" s="9" t="s">
        <v>5</v>
      </c>
    </row>
    <row r="6" spans="1:24" ht="10.5" customHeight="1"/>
    <row r="7" spans="1:24" ht="18" customHeight="1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" customHeight="1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3.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  <c r="W9" s="11"/>
      <c r="X9" s="37" t="s">
        <v>12</v>
      </c>
    </row>
    <row r="10" spans="1:24" ht="15.75" customHeight="1">
      <c r="A10" s="48" t="s">
        <v>0</v>
      </c>
      <c r="B10" s="49"/>
      <c r="C10" s="52" t="s">
        <v>8</v>
      </c>
      <c r="D10" s="53"/>
      <c r="E10" s="53"/>
      <c r="F10" s="53"/>
      <c r="G10" s="53"/>
      <c r="H10" s="53"/>
      <c r="I10" s="53"/>
      <c r="J10" s="53"/>
      <c r="K10" s="53"/>
      <c r="L10" s="54"/>
      <c r="M10" s="52" t="s">
        <v>9</v>
      </c>
      <c r="N10" s="53"/>
      <c r="O10" s="53"/>
      <c r="P10" s="54"/>
      <c r="Q10" s="48" t="s">
        <v>10</v>
      </c>
      <c r="R10" s="58"/>
      <c r="S10" s="58"/>
      <c r="T10" s="49"/>
      <c r="U10" s="52" t="s">
        <v>11</v>
      </c>
      <c r="V10" s="53"/>
      <c r="W10" s="53"/>
      <c r="X10" s="54"/>
    </row>
    <row r="11" spans="1:24" ht="15.75" customHeight="1" thickBot="1">
      <c r="A11" s="50"/>
      <c r="B11" s="51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7"/>
      <c r="Q11" s="50"/>
      <c r="R11" s="59"/>
      <c r="S11" s="59"/>
      <c r="T11" s="51"/>
      <c r="U11" s="55"/>
      <c r="V11" s="56"/>
      <c r="W11" s="56"/>
      <c r="X11" s="57"/>
    </row>
    <row r="12" spans="1:24" ht="13.5" customHeight="1" thickBot="1">
      <c r="A12" s="60" t="s">
        <v>1</v>
      </c>
      <c r="B12" s="62"/>
      <c r="C12" s="60" t="s">
        <v>13</v>
      </c>
      <c r="D12" s="61"/>
      <c r="E12" s="61"/>
      <c r="F12" s="61"/>
      <c r="G12" s="61"/>
      <c r="H12" s="61"/>
      <c r="I12" s="61"/>
      <c r="J12" s="61"/>
      <c r="K12" s="61"/>
      <c r="L12" s="62"/>
      <c r="M12" s="60" t="s">
        <v>14</v>
      </c>
      <c r="N12" s="61"/>
      <c r="O12" s="61"/>
      <c r="P12" s="62"/>
      <c r="Q12" s="60" t="s">
        <v>15</v>
      </c>
      <c r="R12" s="61"/>
      <c r="S12" s="61"/>
      <c r="T12" s="62"/>
      <c r="U12" s="60" t="s">
        <v>16</v>
      </c>
      <c r="V12" s="61"/>
      <c r="W12" s="61"/>
      <c r="X12" s="62"/>
    </row>
    <row r="13" spans="1:24" ht="16.5" customHeight="1" thickBot="1">
      <c r="A13" s="63" t="s">
        <v>131</v>
      </c>
      <c r="B13" s="64"/>
      <c r="C13" s="27" t="s">
        <v>161</v>
      </c>
      <c r="D13" s="115" t="s">
        <v>162</v>
      </c>
      <c r="E13" s="115"/>
      <c r="F13" s="115"/>
      <c r="G13" s="115"/>
      <c r="H13" s="115"/>
      <c r="I13" s="115"/>
      <c r="J13" s="115"/>
      <c r="K13" s="115"/>
      <c r="L13" s="116"/>
      <c r="M13" s="69">
        <f>SUM(M14,M21,M29,M35)</f>
        <v>922769</v>
      </c>
      <c r="N13" s="70"/>
      <c r="O13" s="70"/>
      <c r="P13" s="71"/>
      <c r="Q13" s="69">
        <f>SUM(Q14,Q21,Q29,Q35)</f>
        <v>0</v>
      </c>
      <c r="R13" s="70"/>
      <c r="S13" s="70"/>
      <c r="T13" s="71"/>
      <c r="U13" s="69">
        <f>SUM(U14,U21,U29,U35)</f>
        <v>1080378</v>
      </c>
      <c r="V13" s="70"/>
      <c r="W13" s="70"/>
      <c r="X13" s="71"/>
    </row>
    <row r="14" spans="1:24" ht="16.5" customHeight="1" thickBot="1">
      <c r="A14" s="63" t="s">
        <v>132</v>
      </c>
      <c r="B14" s="64"/>
      <c r="C14" s="21" t="s">
        <v>163</v>
      </c>
      <c r="D14" s="135" t="s">
        <v>164</v>
      </c>
      <c r="E14" s="135"/>
      <c r="F14" s="135"/>
      <c r="G14" s="135"/>
      <c r="H14" s="135"/>
      <c r="I14" s="135"/>
      <c r="J14" s="135"/>
      <c r="K14" s="135"/>
      <c r="L14" s="136"/>
      <c r="M14" s="99">
        <f>SUM(M15:P20)</f>
        <v>3093</v>
      </c>
      <c r="N14" s="100"/>
      <c r="O14" s="100"/>
      <c r="P14" s="101"/>
      <c r="Q14" s="99">
        <f>SUM(Q15:T20)</f>
        <v>0</v>
      </c>
      <c r="R14" s="100"/>
      <c r="S14" s="100"/>
      <c r="T14" s="101"/>
      <c r="U14" s="99">
        <f>SUM(U15:X20)</f>
        <v>2433</v>
      </c>
      <c r="V14" s="100"/>
      <c r="W14" s="100"/>
      <c r="X14" s="101"/>
    </row>
    <row r="15" spans="1:24" ht="16.5" customHeight="1">
      <c r="A15" s="72" t="s">
        <v>133</v>
      </c>
      <c r="B15" s="73"/>
      <c r="C15" s="32"/>
      <c r="D15" s="117" t="s">
        <v>165</v>
      </c>
      <c r="E15" s="117"/>
      <c r="F15" s="117"/>
      <c r="G15" s="117"/>
      <c r="H15" s="117"/>
      <c r="I15" s="117"/>
      <c r="J15" s="117"/>
      <c r="K15" s="117"/>
      <c r="L15" s="118"/>
      <c r="M15" s="105"/>
      <c r="N15" s="106"/>
      <c r="O15" s="106"/>
      <c r="P15" s="107"/>
      <c r="Q15" s="105"/>
      <c r="R15" s="106"/>
      <c r="S15" s="106"/>
      <c r="T15" s="107"/>
      <c r="U15" s="105"/>
      <c r="V15" s="106"/>
      <c r="W15" s="106"/>
      <c r="X15" s="107"/>
    </row>
    <row r="16" spans="1:24" ht="16.5" customHeight="1">
      <c r="A16" s="74" t="s">
        <v>134</v>
      </c>
      <c r="B16" s="75"/>
      <c r="C16" s="33"/>
      <c r="D16" s="89" t="s">
        <v>166</v>
      </c>
      <c r="E16" s="89"/>
      <c r="F16" s="89"/>
      <c r="G16" s="89"/>
      <c r="H16" s="89"/>
      <c r="I16" s="89"/>
      <c r="J16" s="89"/>
      <c r="K16" s="89"/>
      <c r="L16" s="90"/>
      <c r="M16" s="105"/>
      <c r="N16" s="106"/>
      <c r="O16" s="106"/>
      <c r="P16" s="107"/>
      <c r="Q16" s="105"/>
      <c r="R16" s="106"/>
      <c r="S16" s="106"/>
      <c r="T16" s="107"/>
      <c r="U16" s="105"/>
      <c r="V16" s="106"/>
      <c r="W16" s="106"/>
      <c r="X16" s="107"/>
    </row>
    <row r="17" spans="1:24" ht="16.5" customHeight="1">
      <c r="A17" s="74" t="s">
        <v>135</v>
      </c>
      <c r="B17" s="75"/>
      <c r="C17" s="33"/>
      <c r="D17" s="89" t="s">
        <v>167</v>
      </c>
      <c r="E17" s="89"/>
      <c r="F17" s="89"/>
      <c r="G17" s="89"/>
      <c r="H17" s="89"/>
      <c r="I17" s="89"/>
      <c r="J17" s="89"/>
      <c r="K17" s="89"/>
      <c r="L17" s="90"/>
      <c r="M17" s="105"/>
      <c r="N17" s="106"/>
      <c r="O17" s="106"/>
      <c r="P17" s="107"/>
      <c r="Q17" s="105"/>
      <c r="R17" s="106"/>
      <c r="S17" s="106"/>
      <c r="T17" s="107"/>
      <c r="U17" s="105"/>
      <c r="V17" s="106"/>
      <c r="W17" s="106"/>
      <c r="X17" s="107"/>
    </row>
    <row r="18" spans="1:24" ht="16.5" customHeight="1">
      <c r="A18" s="74" t="s">
        <v>136</v>
      </c>
      <c r="B18" s="75"/>
      <c r="C18" s="33"/>
      <c r="D18" s="89" t="s">
        <v>168</v>
      </c>
      <c r="E18" s="89"/>
      <c r="F18" s="89"/>
      <c r="G18" s="89"/>
      <c r="H18" s="89"/>
      <c r="I18" s="89"/>
      <c r="J18" s="89"/>
      <c r="K18" s="89"/>
      <c r="L18" s="90"/>
      <c r="M18" s="105">
        <v>3093</v>
      </c>
      <c r="N18" s="106"/>
      <c r="O18" s="106"/>
      <c r="P18" s="107"/>
      <c r="Q18" s="105"/>
      <c r="R18" s="106"/>
      <c r="S18" s="106"/>
      <c r="T18" s="107"/>
      <c r="U18" s="105">
        <v>2433</v>
      </c>
      <c r="V18" s="106"/>
      <c r="W18" s="106"/>
      <c r="X18" s="107"/>
    </row>
    <row r="19" spans="1:24" ht="16.5" customHeight="1">
      <c r="A19" s="74" t="s">
        <v>137</v>
      </c>
      <c r="B19" s="75"/>
      <c r="C19" s="33"/>
      <c r="D19" s="119" t="s">
        <v>169</v>
      </c>
      <c r="E19" s="119"/>
      <c r="F19" s="119"/>
      <c r="G19" s="119"/>
      <c r="H19" s="119"/>
      <c r="I19" s="119"/>
      <c r="J19" s="119"/>
      <c r="K19" s="119"/>
      <c r="L19" s="120"/>
      <c r="M19" s="105"/>
      <c r="N19" s="106"/>
      <c r="O19" s="106"/>
      <c r="P19" s="107"/>
      <c r="Q19" s="105"/>
      <c r="R19" s="106"/>
      <c r="S19" s="106"/>
      <c r="T19" s="107"/>
      <c r="U19" s="105"/>
      <c r="V19" s="106"/>
      <c r="W19" s="106"/>
      <c r="X19" s="107"/>
    </row>
    <row r="20" spans="1:24" ht="16.5" customHeight="1" thickBot="1">
      <c r="A20" s="124" t="s">
        <v>138</v>
      </c>
      <c r="B20" s="125"/>
      <c r="C20" s="29"/>
      <c r="D20" s="126" t="s">
        <v>170</v>
      </c>
      <c r="E20" s="126"/>
      <c r="F20" s="126"/>
      <c r="G20" s="126"/>
      <c r="H20" s="126"/>
      <c r="I20" s="126"/>
      <c r="J20" s="126"/>
      <c r="K20" s="126"/>
      <c r="L20" s="127"/>
      <c r="M20" s="121"/>
      <c r="N20" s="122"/>
      <c r="O20" s="122"/>
      <c r="P20" s="123"/>
      <c r="Q20" s="121"/>
      <c r="R20" s="122"/>
      <c r="S20" s="122"/>
      <c r="T20" s="123"/>
      <c r="U20" s="121"/>
      <c r="V20" s="122"/>
      <c r="W20" s="122"/>
      <c r="X20" s="123"/>
    </row>
    <row r="21" spans="1:24" ht="16.5" customHeight="1" thickBot="1">
      <c r="A21" s="63" t="s">
        <v>139</v>
      </c>
      <c r="B21" s="64"/>
      <c r="C21" s="21" t="s">
        <v>103</v>
      </c>
      <c r="D21" s="93" t="s">
        <v>171</v>
      </c>
      <c r="E21" s="93"/>
      <c r="F21" s="93"/>
      <c r="G21" s="93"/>
      <c r="H21" s="93"/>
      <c r="I21" s="93"/>
      <c r="J21" s="93"/>
      <c r="K21" s="93"/>
      <c r="L21" s="94"/>
      <c r="M21" s="99">
        <f>SUM(M22:P28)</f>
        <v>319429</v>
      </c>
      <c r="N21" s="100"/>
      <c r="O21" s="100"/>
      <c r="P21" s="101"/>
      <c r="Q21" s="99">
        <f>SUM(Q22:T28)</f>
        <v>0</v>
      </c>
      <c r="R21" s="100"/>
      <c r="S21" s="100"/>
      <c r="T21" s="101"/>
      <c r="U21" s="99">
        <f>SUM(U22:X28)</f>
        <v>522787</v>
      </c>
      <c r="V21" s="100"/>
      <c r="W21" s="100"/>
      <c r="X21" s="101"/>
    </row>
    <row r="22" spans="1:24" ht="24.75" customHeight="1">
      <c r="A22" s="72" t="s">
        <v>140</v>
      </c>
      <c r="B22" s="73"/>
      <c r="C22" s="32"/>
      <c r="D22" s="137" t="s">
        <v>172</v>
      </c>
      <c r="E22" s="137"/>
      <c r="F22" s="137"/>
      <c r="G22" s="137"/>
      <c r="H22" s="137"/>
      <c r="I22" s="137"/>
      <c r="J22" s="137"/>
      <c r="K22" s="137"/>
      <c r="L22" s="138"/>
      <c r="M22" s="105">
        <v>132</v>
      </c>
      <c r="N22" s="106"/>
      <c r="O22" s="106"/>
      <c r="P22" s="107"/>
      <c r="Q22" s="105"/>
      <c r="R22" s="106"/>
      <c r="S22" s="106"/>
      <c r="T22" s="107"/>
      <c r="U22" s="105">
        <v>2017</v>
      </c>
      <c r="V22" s="106"/>
      <c r="W22" s="106"/>
      <c r="X22" s="107"/>
    </row>
    <row r="23" spans="1:24" ht="16.5" customHeight="1">
      <c r="A23" s="72" t="s">
        <v>141</v>
      </c>
      <c r="B23" s="73"/>
      <c r="C23" s="33"/>
      <c r="D23" s="119" t="s">
        <v>173</v>
      </c>
      <c r="E23" s="119"/>
      <c r="F23" s="119"/>
      <c r="G23" s="119"/>
      <c r="H23" s="119"/>
      <c r="I23" s="119"/>
      <c r="J23" s="119"/>
      <c r="K23" s="119"/>
      <c r="L23" s="120"/>
      <c r="M23" s="105"/>
      <c r="N23" s="106"/>
      <c r="O23" s="106"/>
      <c r="P23" s="107"/>
      <c r="Q23" s="105"/>
      <c r="R23" s="106"/>
      <c r="S23" s="106"/>
      <c r="T23" s="107"/>
      <c r="U23" s="105"/>
      <c r="V23" s="106"/>
      <c r="W23" s="106"/>
      <c r="X23" s="107"/>
    </row>
    <row r="24" spans="1:24" ht="24.75" customHeight="1">
      <c r="A24" s="72" t="s">
        <v>142</v>
      </c>
      <c r="B24" s="73"/>
      <c r="C24" s="33"/>
      <c r="D24" s="95" t="s">
        <v>174</v>
      </c>
      <c r="E24" s="95"/>
      <c r="F24" s="95"/>
      <c r="G24" s="95"/>
      <c r="H24" s="95"/>
      <c r="I24" s="95"/>
      <c r="J24" s="95"/>
      <c r="K24" s="95"/>
      <c r="L24" s="96"/>
      <c r="M24" s="105"/>
      <c r="N24" s="106"/>
      <c r="O24" s="106"/>
      <c r="P24" s="107"/>
      <c r="Q24" s="105"/>
      <c r="R24" s="106"/>
      <c r="S24" s="106"/>
      <c r="T24" s="107"/>
      <c r="U24" s="105"/>
      <c r="V24" s="106"/>
      <c r="W24" s="106"/>
      <c r="X24" s="107"/>
    </row>
    <row r="25" spans="1:24" ht="16.5" customHeight="1">
      <c r="A25" s="72" t="s">
        <v>143</v>
      </c>
      <c r="B25" s="73"/>
      <c r="C25" s="33"/>
      <c r="D25" s="119" t="s">
        <v>175</v>
      </c>
      <c r="E25" s="119"/>
      <c r="F25" s="119"/>
      <c r="G25" s="119"/>
      <c r="H25" s="119"/>
      <c r="I25" s="119"/>
      <c r="J25" s="119"/>
      <c r="K25" s="119"/>
      <c r="L25" s="120"/>
      <c r="M25" s="105"/>
      <c r="N25" s="106"/>
      <c r="O25" s="106"/>
      <c r="P25" s="107"/>
      <c r="Q25" s="105"/>
      <c r="R25" s="106"/>
      <c r="S25" s="106"/>
      <c r="T25" s="107"/>
      <c r="U25" s="105"/>
      <c r="V25" s="106"/>
      <c r="W25" s="106"/>
      <c r="X25" s="107"/>
    </row>
    <row r="26" spans="1:24" ht="16.5" customHeight="1">
      <c r="A26" s="72" t="s">
        <v>144</v>
      </c>
      <c r="B26" s="73"/>
      <c r="C26" s="33"/>
      <c r="D26" s="119" t="s">
        <v>176</v>
      </c>
      <c r="E26" s="119"/>
      <c r="F26" s="119"/>
      <c r="G26" s="119"/>
      <c r="H26" s="119"/>
      <c r="I26" s="119"/>
      <c r="J26" s="119"/>
      <c r="K26" s="119"/>
      <c r="L26" s="120"/>
      <c r="M26" s="105">
        <v>319297</v>
      </c>
      <c r="N26" s="106"/>
      <c r="O26" s="106"/>
      <c r="P26" s="107"/>
      <c r="Q26" s="105"/>
      <c r="R26" s="106"/>
      <c r="S26" s="106"/>
      <c r="T26" s="107"/>
      <c r="U26" s="105">
        <v>520770</v>
      </c>
      <c r="V26" s="106"/>
      <c r="W26" s="106"/>
      <c r="X26" s="107"/>
    </row>
    <row r="27" spans="1:24" ht="16.5" customHeight="1">
      <c r="A27" s="72" t="s">
        <v>145</v>
      </c>
      <c r="B27" s="73"/>
      <c r="C27" s="33"/>
      <c r="D27" s="119" t="s">
        <v>177</v>
      </c>
      <c r="E27" s="119"/>
      <c r="F27" s="119"/>
      <c r="G27" s="119"/>
      <c r="H27" s="119"/>
      <c r="I27" s="119"/>
      <c r="J27" s="119"/>
      <c r="K27" s="119"/>
      <c r="L27" s="120"/>
      <c r="M27" s="105"/>
      <c r="N27" s="106"/>
      <c r="O27" s="106"/>
      <c r="P27" s="107"/>
      <c r="Q27" s="105"/>
      <c r="R27" s="106"/>
      <c r="S27" s="106"/>
      <c r="T27" s="107"/>
      <c r="U27" s="105"/>
      <c r="V27" s="106"/>
      <c r="W27" s="106"/>
      <c r="X27" s="107"/>
    </row>
    <row r="28" spans="1:24" ht="24.75" customHeight="1" thickBot="1">
      <c r="A28" s="124" t="s">
        <v>146</v>
      </c>
      <c r="B28" s="125"/>
      <c r="C28" s="29"/>
      <c r="D28" s="126" t="s">
        <v>178</v>
      </c>
      <c r="E28" s="126"/>
      <c r="F28" s="126"/>
      <c r="G28" s="126"/>
      <c r="H28" s="126"/>
      <c r="I28" s="126"/>
      <c r="J28" s="126"/>
      <c r="K28" s="126"/>
      <c r="L28" s="127"/>
      <c r="M28" s="121"/>
      <c r="N28" s="122"/>
      <c r="O28" s="122"/>
      <c r="P28" s="123"/>
      <c r="Q28" s="121"/>
      <c r="R28" s="122"/>
      <c r="S28" s="122"/>
      <c r="T28" s="123"/>
      <c r="U28" s="121"/>
      <c r="V28" s="122"/>
      <c r="W28" s="122"/>
      <c r="X28" s="123"/>
    </row>
    <row r="29" spans="1:24" ht="16.5" customHeight="1" thickBot="1">
      <c r="A29" s="63" t="s">
        <v>147</v>
      </c>
      <c r="B29" s="64"/>
      <c r="C29" s="21" t="s">
        <v>67</v>
      </c>
      <c r="D29" s="93" t="s">
        <v>179</v>
      </c>
      <c r="E29" s="93"/>
      <c r="F29" s="93"/>
      <c r="G29" s="93"/>
      <c r="H29" s="93"/>
      <c r="I29" s="93"/>
      <c r="J29" s="93"/>
      <c r="K29" s="93"/>
      <c r="L29" s="94"/>
      <c r="M29" s="99">
        <f>SUM(M30:P34)</f>
        <v>549999</v>
      </c>
      <c r="N29" s="100"/>
      <c r="O29" s="100"/>
      <c r="P29" s="101"/>
      <c r="Q29" s="99">
        <f>SUM(Q30:T34)</f>
        <v>0</v>
      </c>
      <c r="R29" s="100"/>
      <c r="S29" s="100"/>
      <c r="T29" s="101"/>
      <c r="U29" s="99">
        <f>SUM(U30:X34)</f>
        <v>500035</v>
      </c>
      <c r="V29" s="100"/>
      <c r="W29" s="100"/>
      <c r="X29" s="101"/>
    </row>
    <row r="30" spans="1:24" ht="16.5" customHeight="1">
      <c r="A30" s="72" t="s">
        <v>148</v>
      </c>
      <c r="B30" s="73"/>
      <c r="C30" s="32"/>
      <c r="D30" s="128" t="s">
        <v>180</v>
      </c>
      <c r="E30" s="128"/>
      <c r="F30" s="128"/>
      <c r="G30" s="128"/>
      <c r="H30" s="128"/>
      <c r="I30" s="128"/>
      <c r="J30" s="128"/>
      <c r="K30" s="128"/>
      <c r="L30" s="129"/>
      <c r="M30" s="105"/>
      <c r="N30" s="106"/>
      <c r="O30" s="106"/>
      <c r="P30" s="107"/>
      <c r="Q30" s="105"/>
      <c r="R30" s="106"/>
      <c r="S30" s="106"/>
      <c r="T30" s="107"/>
      <c r="U30" s="105"/>
      <c r="V30" s="106"/>
      <c r="W30" s="106"/>
      <c r="X30" s="107"/>
    </row>
    <row r="31" spans="1:24" ht="16.5" customHeight="1">
      <c r="A31" s="72" t="s">
        <v>149</v>
      </c>
      <c r="B31" s="73"/>
      <c r="C31" s="33"/>
      <c r="D31" s="119" t="s">
        <v>181</v>
      </c>
      <c r="E31" s="119"/>
      <c r="F31" s="119"/>
      <c r="G31" s="119"/>
      <c r="H31" s="119"/>
      <c r="I31" s="119"/>
      <c r="J31" s="119"/>
      <c r="K31" s="119"/>
      <c r="L31" s="120"/>
      <c r="M31" s="105"/>
      <c r="N31" s="106"/>
      <c r="O31" s="106"/>
      <c r="P31" s="107"/>
      <c r="Q31" s="105"/>
      <c r="R31" s="106"/>
      <c r="S31" s="106"/>
      <c r="T31" s="107"/>
      <c r="U31" s="105"/>
      <c r="V31" s="106"/>
      <c r="W31" s="106"/>
      <c r="X31" s="107"/>
    </row>
    <row r="32" spans="1:24" ht="16.5" customHeight="1">
      <c r="A32" s="72" t="s">
        <v>150</v>
      </c>
      <c r="B32" s="73"/>
      <c r="C32" s="33"/>
      <c r="D32" s="119" t="s">
        <v>182</v>
      </c>
      <c r="E32" s="119"/>
      <c r="F32" s="119"/>
      <c r="G32" s="119"/>
      <c r="H32" s="119"/>
      <c r="I32" s="119"/>
      <c r="J32" s="119"/>
      <c r="K32" s="119"/>
      <c r="L32" s="120"/>
      <c r="M32" s="105"/>
      <c r="N32" s="106"/>
      <c r="O32" s="106"/>
      <c r="P32" s="107"/>
      <c r="Q32" s="105"/>
      <c r="R32" s="106"/>
      <c r="S32" s="106"/>
      <c r="T32" s="107"/>
      <c r="U32" s="105"/>
      <c r="V32" s="106"/>
      <c r="W32" s="106"/>
      <c r="X32" s="107"/>
    </row>
    <row r="33" spans="1:24" ht="24.75" customHeight="1">
      <c r="A33" s="72" t="s">
        <v>151</v>
      </c>
      <c r="B33" s="73"/>
      <c r="C33" s="33"/>
      <c r="D33" s="95" t="s">
        <v>183</v>
      </c>
      <c r="E33" s="95"/>
      <c r="F33" s="95"/>
      <c r="G33" s="95"/>
      <c r="H33" s="95"/>
      <c r="I33" s="95"/>
      <c r="J33" s="95"/>
      <c r="K33" s="95"/>
      <c r="L33" s="96"/>
      <c r="M33" s="105">
        <v>549999</v>
      </c>
      <c r="N33" s="106"/>
      <c r="O33" s="106"/>
      <c r="P33" s="107"/>
      <c r="Q33" s="105"/>
      <c r="R33" s="106"/>
      <c r="S33" s="106"/>
      <c r="T33" s="107"/>
      <c r="U33" s="105">
        <v>500035</v>
      </c>
      <c r="V33" s="106"/>
      <c r="W33" s="106"/>
      <c r="X33" s="107"/>
    </row>
    <row r="34" spans="1:24" ht="16.5" customHeight="1" thickBot="1">
      <c r="A34" s="124" t="s">
        <v>152</v>
      </c>
      <c r="B34" s="125"/>
      <c r="C34" s="29"/>
      <c r="D34" s="126" t="s">
        <v>184</v>
      </c>
      <c r="E34" s="126"/>
      <c r="F34" s="126"/>
      <c r="G34" s="126"/>
      <c r="H34" s="126"/>
      <c r="I34" s="126"/>
      <c r="J34" s="126"/>
      <c r="K34" s="126"/>
      <c r="L34" s="127"/>
      <c r="M34" s="121"/>
      <c r="N34" s="122"/>
      <c r="O34" s="122"/>
      <c r="P34" s="123"/>
      <c r="Q34" s="121"/>
      <c r="R34" s="122"/>
      <c r="S34" s="122"/>
      <c r="T34" s="123"/>
      <c r="U34" s="121"/>
      <c r="V34" s="122"/>
      <c r="W34" s="122"/>
      <c r="X34" s="123"/>
    </row>
    <row r="35" spans="1:24" ht="16.5" customHeight="1" thickBot="1">
      <c r="A35" s="63" t="s">
        <v>153</v>
      </c>
      <c r="B35" s="64"/>
      <c r="C35" s="21" t="s">
        <v>185</v>
      </c>
      <c r="D35" s="93" t="s">
        <v>186</v>
      </c>
      <c r="E35" s="93"/>
      <c r="F35" s="93"/>
      <c r="G35" s="93"/>
      <c r="H35" s="93"/>
      <c r="I35" s="93"/>
      <c r="J35" s="93"/>
      <c r="K35" s="93"/>
      <c r="L35" s="94"/>
      <c r="M35" s="99">
        <f>SUM(M36:P37)</f>
        <v>50248</v>
      </c>
      <c r="N35" s="100"/>
      <c r="O35" s="100"/>
      <c r="P35" s="101"/>
      <c r="Q35" s="99">
        <f>SUM(Q36:T37)</f>
        <v>0</v>
      </c>
      <c r="R35" s="100"/>
      <c r="S35" s="100"/>
      <c r="T35" s="101"/>
      <c r="U35" s="99">
        <f>SUM(U36:X37)</f>
        <v>55123</v>
      </c>
      <c r="V35" s="100"/>
      <c r="W35" s="100"/>
      <c r="X35" s="101"/>
    </row>
    <row r="36" spans="1:24" ht="16.5" customHeight="1">
      <c r="A36" s="72" t="s">
        <v>154</v>
      </c>
      <c r="B36" s="73"/>
      <c r="C36" s="32"/>
      <c r="D36" s="128" t="s">
        <v>187</v>
      </c>
      <c r="E36" s="128"/>
      <c r="F36" s="128"/>
      <c r="G36" s="128"/>
      <c r="H36" s="128"/>
      <c r="I36" s="128"/>
      <c r="J36" s="128"/>
      <c r="K36" s="128"/>
      <c r="L36" s="129"/>
      <c r="M36" s="105">
        <v>198</v>
      </c>
      <c r="N36" s="106"/>
      <c r="O36" s="106"/>
      <c r="P36" s="107"/>
      <c r="Q36" s="105"/>
      <c r="R36" s="106"/>
      <c r="S36" s="106"/>
      <c r="T36" s="107"/>
      <c r="U36" s="105">
        <v>250</v>
      </c>
      <c r="V36" s="106"/>
      <c r="W36" s="106"/>
      <c r="X36" s="107"/>
    </row>
    <row r="37" spans="1:24" ht="16.5" customHeight="1" thickBot="1">
      <c r="A37" s="124" t="s">
        <v>155</v>
      </c>
      <c r="B37" s="125"/>
      <c r="C37" s="29"/>
      <c r="D37" s="126" t="s">
        <v>188</v>
      </c>
      <c r="E37" s="126"/>
      <c r="F37" s="126"/>
      <c r="G37" s="126"/>
      <c r="H37" s="126"/>
      <c r="I37" s="126"/>
      <c r="J37" s="126"/>
      <c r="K37" s="126"/>
      <c r="L37" s="127"/>
      <c r="M37" s="132">
        <v>50050</v>
      </c>
      <c r="N37" s="133"/>
      <c r="O37" s="133"/>
      <c r="P37" s="134"/>
      <c r="Q37" s="132"/>
      <c r="R37" s="133"/>
      <c r="S37" s="133"/>
      <c r="T37" s="134"/>
      <c r="U37" s="132">
        <v>54873</v>
      </c>
      <c r="V37" s="133"/>
      <c r="W37" s="133"/>
      <c r="X37" s="134"/>
    </row>
    <row r="38" spans="1:24" ht="16.5" customHeight="1" thickBot="1">
      <c r="A38" s="63" t="s">
        <v>156</v>
      </c>
      <c r="B38" s="64"/>
      <c r="C38" s="27" t="s">
        <v>189</v>
      </c>
      <c r="D38" s="139" t="s">
        <v>190</v>
      </c>
      <c r="E38" s="139"/>
      <c r="F38" s="139"/>
      <c r="G38" s="139"/>
      <c r="H38" s="139"/>
      <c r="I38" s="139"/>
      <c r="J38" s="139"/>
      <c r="K38" s="139"/>
      <c r="L38" s="140"/>
      <c r="M38" s="69">
        <f>SUM(M39:P41)</f>
        <v>4531816</v>
      </c>
      <c r="N38" s="70"/>
      <c r="O38" s="70"/>
      <c r="P38" s="71"/>
      <c r="Q38" s="69">
        <f>SUM(Q39:T41)</f>
        <v>0</v>
      </c>
      <c r="R38" s="70"/>
      <c r="S38" s="70"/>
      <c r="T38" s="71"/>
      <c r="U38" s="69">
        <f>SUM(U39:X41)</f>
        <v>4678058</v>
      </c>
      <c r="V38" s="70"/>
      <c r="W38" s="70"/>
      <c r="X38" s="71"/>
    </row>
    <row r="39" spans="1:24" ht="16.5" customHeight="1">
      <c r="A39" s="65" t="s">
        <v>157</v>
      </c>
      <c r="B39" s="66"/>
      <c r="C39" s="35"/>
      <c r="D39" s="142" t="s">
        <v>191</v>
      </c>
      <c r="E39" s="142"/>
      <c r="F39" s="142"/>
      <c r="G39" s="142"/>
      <c r="H39" s="142"/>
      <c r="I39" s="142"/>
      <c r="J39" s="142"/>
      <c r="K39" s="142"/>
      <c r="L39" s="143"/>
      <c r="M39" s="102">
        <v>1754</v>
      </c>
      <c r="N39" s="103"/>
      <c r="O39" s="103"/>
      <c r="P39" s="104"/>
      <c r="Q39" s="102"/>
      <c r="R39" s="103"/>
      <c r="S39" s="103"/>
      <c r="T39" s="104"/>
      <c r="U39" s="102">
        <v>2974</v>
      </c>
      <c r="V39" s="103"/>
      <c r="W39" s="103"/>
      <c r="X39" s="104"/>
    </row>
    <row r="40" spans="1:24" ht="16.5" customHeight="1">
      <c r="A40" s="72" t="s">
        <v>158</v>
      </c>
      <c r="B40" s="73"/>
      <c r="C40" s="29"/>
      <c r="D40" s="95" t="s">
        <v>192</v>
      </c>
      <c r="E40" s="95"/>
      <c r="F40" s="95"/>
      <c r="G40" s="95"/>
      <c r="H40" s="95"/>
      <c r="I40" s="95"/>
      <c r="J40" s="95"/>
      <c r="K40" s="95"/>
      <c r="L40" s="96"/>
      <c r="M40" s="111">
        <v>500</v>
      </c>
      <c r="N40" s="112"/>
      <c r="O40" s="112"/>
      <c r="P40" s="113"/>
      <c r="Q40" s="111"/>
      <c r="R40" s="112"/>
      <c r="S40" s="112"/>
      <c r="T40" s="113"/>
      <c r="U40" s="111">
        <v>525</v>
      </c>
      <c r="V40" s="112"/>
      <c r="W40" s="112"/>
      <c r="X40" s="113"/>
    </row>
    <row r="41" spans="1:24" ht="16.5" customHeight="1" thickBot="1">
      <c r="A41" s="130" t="s">
        <v>159</v>
      </c>
      <c r="B41" s="131"/>
      <c r="C41" s="34"/>
      <c r="D41" s="144" t="s">
        <v>193</v>
      </c>
      <c r="E41" s="144"/>
      <c r="F41" s="144"/>
      <c r="G41" s="144"/>
      <c r="H41" s="144"/>
      <c r="I41" s="144"/>
      <c r="J41" s="144"/>
      <c r="K41" s="144"/>
      <c r="L41" s="145"/>
      <c r="M41" s="146">
        <v>4529562</v>
      </c>
      <c r="N41" s="147"/>
      <c r="O41" s="147"/>
      <c r="P41" s="148"/>
      <c r="Q41" s="146"/>
      <c r="R41" s="147"/>
      <c r="S41" s="147"/>
      <c r="T41" s="148"/>
      <c r="U41" s="146">
        <v>4674559</v>
      </c>
      <c r="V41" s="147"/>
      <c r="W41" s="147"/>
      <c r="X41" s="148"/>
    </row>
    <row r="42" spans="1:24" ht="6.75" customHeight="1" thickBo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</row>
    <row r="43" spans="1:24" ht="16.5" customHeight="1" thickBot="1">
      <c r="A43" s="63" t="s">
        <v>160</v>
      </c>
      <c r="B43" s="64"/>
      <c r="C43" s="78" t="s">
        <v>194</v>
      </c>
      <c r="D43" s="79"/>
      <c r="E43" s="79"/>
      <c r="F43" s="79"/>
      <c r="G43" s="79"/>
      <c r="H43" s="79"/>
      <c r="I43" s="79"/>
      <c r="J43" s="79"/>
      <c r="K43" s="79"/>
      <c r="L43" s="80"/>
      <c r="M43" s="69">
        <f>'1-1 lap'!M13:P13+'1-2 lap'!M13:P13+'1-2 lap'!M38:P38</f>
        <v>5745725</v>
      </c>
      <c r="N43" s="70"/>
      <c r="O43" s="70"/>
      <c r="P43" s="71"/>
      <c r="Q43" s="69">
        <f>'1-1 lap'!Q13:T13+'1-2 lap'!Q13:T13+'1-2 lap'!Q38:T38</f>
        <v>0</v>
      </c>
      <c r="R43" s="70"/>
      <c r="S43" s="70"/>
      <c r="T43" s="71"/>
      <c r="U43" s="69">
        <f>'1-1 lap'!U13:X13+'1-2 lap'!U13:X13+'1-2 lap'!U38:X38</f>
        <v>6110016</v>
      </c>
      <c r="V43" s="70"/>
      <c r="W43" s="70"/>
      <c r="X43" s="71"/>
    </row>
    <row r="44" spans="1:24" ht="12.75" customHeight="1"/>
    <row r="45" spans="1:24">
      <c r="A45" s="13" t="s">
        <v>43</v>
      </c>
      <c r="D45" t="s">
        <v>308</v>
      </c>
      <c r="L45" s="14" t="s">
        <v>44</v>
      </c>
      <c r="M45" s="15" t="s">
        <v>45</v>
      </c>
      <c r="N45" s="15" t="s">
        <v>46</v>
      </c>
    </row>
    <row r="46" spans="1:24" ht="13.5" customHeight="1">
      <c r="N46" s="114" t="s">
        <v>47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</sheetData>
  <mergeCells count="164">
    <mergeCell ref="U39:X39"/>
    <mergeCell ref="D40:L40"/>
    <mergeCell ref="M40:P40"/>
    <mergeCell ref="Q40:T40"/>
    <mergeCell ref="U40:X40"/>
    <mergeCell ref="D41:L41"/>
    <mergeCell ref="M41:P41"/>
    <mergeCell ref="Q41:T41"/>
    <mergeCell ref="U41:X41"/>
    <mergeCell ref="A38:B38"/>
    <mergeCell ref="D38:L38"/>
    <mergeCell ref="A42:X42"/>
    <mergeCell ref="C43:L43"/>
    <mergeCell ref="U36:X36"/>
    <mergeCell ref="A43:B43"/>
    <mergeCell ref="M43:P43"/>
    <mergeCell ref="M38:P38"/>
    <mergeCell ref="Q38:T38"/>
    <mergeCell ref="U38:X38"/>
    <mergeCell ref="D37:L37"/>
    <mergeCell ref="M37:P37"/>
    <mergeCell ref="Q37:T37"/>
    <mergeCell ref="U37:X37"/>
    <mergeCell ref="N46:X46"/>
    <mergeCell ref="D14:L14"/>
    <mergeCell ref="D22:L22"/>
    <mergeCell ref="D39:L39"/>
    <mergeCell ref="M39:P39"/>
    <mergeCell ref="Q39:T39"/>
    <mergeCell ref="A36:B36"/>
    <mergeCell ref="D36:L36"/>
    <mergeCell ref="M36:P36"/>
    <mergeCell ref="Q36:T36"/>
    <mergeCell ref="Q43:T43"/>
    <mergeCell ref="U43:X43"/>
    <mergeCell ref="A37:B37"/>
    <mergeCell ref="A39:B39"/>
    <mergeCell ref="A40:B40"/>
    <mergeCell ref="A41:B41"/>
    <mergeCell ref="U34:X34"/>
    <mergeCell ref="A35:B35"/>
    <mergeCell ref="D35:L35"/>
    <mergeCell ref="M35:P35"/>
    <mergeCell ref="Q35:T35"/>
    <mergeCell ref="U35:X35"/>
    <mergeCell ref="A34:B34"/>
    <mergeCell ref="D34:L34"/>
    <mergeCell ref="M34:P34"/>
    <mergeCell ref="Q34:T34"/>
    <mergeCell ref="U32:X32"/>
    <mergeCell ref="A33:B33"/>
    <mergeCell ref="D33:L33"/>
    <mergeCell ref="M33:P33"/>
    <mergeCell ref="Q33:T33"/>
    <mergeCell ref="U33:X33"/>
    <mergeCell ref="A32:B32"/>
    <mergeCell ref="D32:L32"/>
    <mergeCell ref="M32:P32"/>
    <mergeCell ref="Q32:T32"/>
    <mergeCell ref="U30:X30"/>
    <mergeCell ref="A31:B31"/>
    <mergeCell ref="D31:L31"/>
    <mergeCell ref="M31:P31"/>
    <mergeCell ref="Q31:T31"/>
    <mergeCell ref="U31:X31"/>
    <mergeCell ref="A30:B30"/>
    <mergeCell ref="D30:L30"/>
    <mergeCell ref="M30:P30"/>
    <mergeCell ref="Q30:T30"/>
    <mergeCell ref="U28:X28"/>
    <mergeCell ref="A29:B29"/>
    <mergeCell ref="D29:L29"/>
    <mergeCell ref="M29:P29"/>
    <mergeCell ref="Q29:T29"/>
    <mergeCell ref="U29:X29"/>
    <mergeCell ref="A28:B28"/>
    <mergeCell ref="D28:L28"/>
    <mergeCell ref="M28:P28"/>
    <mergeCell ref="Q28:T28"/>
    <mergeCell ref="U26:X26"/>
    <mergeCell ref="A27:B27"/>
    <mergeCell ref="D27:L27"/>
    <mergeCell ref="M27:P27"/>
    <mergeCell ref="Q27:T27"/>
    <mergeCell ref="U27:X27"/>
    <mergeCell ref="A26:B26"/>
    <mergeCell ref="D26:L26"/>
    <mergeCell ref="M26:P26"/>
    <mergeCell ref="Q26:T26"/>
    <mergeCell ref="U24:X24"/>
    <mergeCell ref="A25:B25"/>
    <mergeCell ref="D25:L25"/>
    <mergeCell ref="M25:P25"/>
    <mergeCell ref="Q25:T25"/>
    <mergeCell ref="U25:X25"/>
    <mergeCell ref="A24:B24"/>
    <mergeCell ref="D24:L24"/>
    <mergeCell ref="M24:P24"/>
    <mergeCell ref="Q24:T24"/>
    <mergeCell ref="U22:X22"/>
    <mergeCell ref="A23:B23"/>
    <mergeCell ref="D23:L23"/>
    <mergeCell ref="M23:P23"/>
    <mergeCell ref="Q23:T23"/>
    <mergeCell ref="U23:X23"/>
    <mergeCell ref="A22:B22"/>
    <mergeCell ref="M22:P22"/>
    <mergeCell ref="Q22:T22"/>
    <mergeCell ref="U20:X20"/>
    <mergeCell ref="A21:B21"/>
    <mergeCell ref="D21:L21"/>
    <mergeCell ref="M21:P21"/>
    <mergeCell ref="Q21:T21"/>
    <mergeCell ref="U21:X21"/>
    <mergeCell ref="A20:B20"/>
    <mergeCell ref="D20:L20"/>
    <mergeCell ref="M20:P20"/>
    <mergeCell ref="Q20:T20"/>
    <mergeCell ref="U18:X18"/>
    <mergeCell ref="A19:B19"/>
    <mergeCell ref="D19:L19"/>
    <mergeCell ref="M19:P19"/>
    <mergeCell ref="Q19:T19"/>
    <mergeCell ref="U19:X19"/>
    <mergeCell ref="A18:B18"/>
    <mergeCell ref="D18:L18"/>
    <mergeCell ref="M18:P18"/>
    <mergeCell ref="Q18:T18"/>
    <mergeCell ref="U16:X16"/>
    <mergeCell ref="A17:B17"/>
    <mergeCell ref="D17:L17"/>
    <mergeCell ref="M17:P17"/>
    <mergeCell ref="Q17:T17"/>
    <mergeCell ref="U17:X17"/>
    <mergeCell ref="A16:B16"/>
    <mergeCell ref="D16:L16"/>
    <mergeCell ref="M16:P16"/>
    <mergeCell ref="Q16:T16"/>
    <mergeCell ref="U14:X14"/>
    <mergeCell ref="A15:B15"/>
    <mergeCell ref="D15:L15"/>
    <mergeCell ref="M15:P15"/>
    <mergeCell ref="Q15:T15"/>
    <mergeCell ref="U15:X15"/>
    <mergeCell ref="A14:B14"/>
    <mergeCell ref="M14:P14"/>
    <mergeCell ref="Q14:T14"/>
    <mergeCell ref="U12:X12"/>
    <mergeCell ref="A13:B13"/>
    <mergeCell ref="M13:P13"/>
    <mergeCell ref="Q13:T13"/>
    <mergeCell ref="U13:X13"/>
    <mergeCell ref="D13:L13"/>
    <mergeCell ref="A12:B12"/>
    <mergeCell ref="C12:L12"/>
    <mergeCell ref="M12:P12"/>
    <mergeCell ref="Q12:T12"/>
    <mergeCell ref="A7:X7"/>
    <mergeCell ref="A8:X8"/>
    <mergeCell ref="A10:B11"/>
    <mergeCell ref="C10:L11"/>
    <mergeCell ref="M10:P11"/>
    <mergeCell ref="Q10:T11"/>
    <mergeCell ref="U10:X11"/>
  </mergeCells>
  <phoneticPr fontId="8" type="noConversion"/>
  <printOptions horizontalCentered="1"/>
  <pageMargins left="0.78740157480314965" right="0.78740157480314965" top="0.78740157480314965" bottom="0.708661417322834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>
      <selection activeCell="C37" sqref="C37"/>
    </sheetView>
  </sheetViews>
  <sheetFormatPr defaultRowHeight="15.75"/>
  <cols>
    <col min="1" max="3" width="3.25" customWidth="1"/>
    <col min="4" max="4" width="4.125" customWidth="1"/>
    <col min="5" max="23" width="3.25" customWidth="1"/>
    <col min="24" max="24" width="4.25" customWidth="1"/>
  </cols>
  <sheetData>
    <row r="1" spans="1:24" ht="19.5" customHeight="1" thickBot="1">
      <c r="A1" s="5" t="s">
        <v>3</v>
      </c>
      <c r="F1" s="1">
        <v>2</v>
      </c>
      <c r="G1" s="3">
        <v>2</v>
      </c>
      <c r="H1" s="3">
        <v>1</v>
      </c>
      <c r="I1" s="3">
        <v>4</v>
      </c>
      <c r="J1" s="3">
        <v>3</v>
      </c>
      <c r="K1" s="3">
        <v>2</v>
      </c>
      <c r="L1" s="3">
        <v>0</v>
      </c>
      <c r="M1" s="2">
        <v>0</v>
      </c>
      <c r="N1" s="1">
        <v>7</v>
      </c>
      <c r="O1" s="3">
        <v>1</v>
      </c>
      <c r="P1" s="3">
        <v>1</v>
      </c>
      <c r="Q1" s="2">
        <v>2</v>
      </c>
      <c r="R1" s="1">
        <v>1</v>
      </c>
      <c r="S1" s="3">
        <v>1</v>
      </c>
      <c r="T1" s="2">
        <v>3</v>
      </c>
      <c r="U1" s="1">
        <v>0</v>
      </c>
      <c r="V1" s="2">
        <v>1</v>
      </c>
    </row>
    <row r="2" spans="1:24" ht="10.5" customHeight="1" thickBot="1"/>
    <row r="3" spans="1:24" ht="19.5" customHeight="1" thickBot="1">
      <c r="A3" s="5" t="s">
        <v>4</v>
      </c>
      <c r="F3" s="1">
        <v>0</v>
      </c>
      <c r="G3" s="3">
        <v>1</v>
      </c>
      <c r="H3" s="4" t="s">
        <v>2</v>
      </c>
      <c r="I3" s="3">
        <v>1</v>
      </c>
      <c r="J3" s="3">
        <v>4</v>
      </c>
      <c r="K3" s="4" t="s">
        <v>2</v>
      </c>
      <c r="L3" s="3">
        <v>0</v>
      </c>
      <c r="M3" s="3">
        <v>0</v>
      </c>
      <c r="N3" s="3">
        <v>0</v>
      </c>
      <c r="O3" s="3">
        <v>5</v>
      </c>
      <c r="P3" s="3">
        <v>8</v>
      </c>
      <c r="Q3" s="2">
        <v>4</v>
      </c>
      <c r="U3" s="6">
        <v>1</v>
      </c>
      <c r="V3" s="7">
        <v>3</v>
      </c>
    </row>
    <row r="4" spans="1:24" ht="13.5" customHeight="1"/>
    <row r="5" spans="1:24" ht="18.75">
      <c r="A5" s="8" t="s">
        <v>56</v>
      </c>
      <c r="K5" s="20"/>
      <c r="L5" s="10"/>
      <c r="M5" s="10" t="s">
        <v>305</v>
      </c>
      <c r="N5" s="10"/>
      <c r="O5" s="10"/>
      <c r="P5" s="10"/>
      <c r="Q5" s="10"/>
      <c r="R5" s="10"/>
      <c r="S5" s="10"/>
      <c r="T5" s="10"/>
      <c r="U5" s="20"/>
      <c r="X5" s="9" t="s">
        <v>5</v>
      </c>
    </row>
    <row r="6" spans="1:24" ht="10.5" customHeight="1"/>
    <row r="7" spans="1:24" ht="18.75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.75">
      <c r="A8" s="47" t="s">
        <v>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5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 t="s">
        <v>12</v>
      </c>
    </row>
    <row r="10" spans="1:24" ht="15.75" customHeight="1">
      <c r="A10" s="48" t="s">
        <v>0</v>
      </c>
      <c r="B10" s="49"/>
      <c r="C10" s="52" t="s">
        <v>8</v>
      </c>
      <c r="D10" s="53"/>
      <c r="E10" s="53"/>
      <c r="F10" s="53"/>
      <c r="G10" s="53"/>
      <c r="H10" s="53"/>
      <c r="I10" s="53"/>
      <c r="J10" s="53"/>
      <c r="K10" s="53"/>
      <c r="L10" s="54"/>
      <c r="M10" s="52" t="s">
        <v>9</v>
      </c>
      <c r="N10" s="53"/>
      <c r="O10" s="53"/>
      <c r="P10" s="54"/>
      <c r="Q10" s="48" t="s">
        <v>10</v>
      </c>
      <c r="R10" s="58"/>
      <c r="S10" s="58"/>
      <c r="T10" s="49"/>
      <c r="U10" s="52" t="s">
        <v>11</v>
      </c>
      <c r="V10" s="53"/>
      <c r="W10" s="53"/>
      <c r="X10" s="54"/>
    </row>
    <row r="11" spans="1:24" ht="15.75" customHeight="1" thickBot="1">
      <c r="A11" s="50"/>
      <c r="B11" s="51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7"/>
      <c r="Q11" s="50"/>
      <c r="R11" s="59"/>
      <c r="S11" s="59"/>
      <c r="T11" s="51"/>
      <c r="U11" s="55"/>
      <c r="V11" s="56"/>
      <c r="W11" s="56"/>
      <c r="X11" s="57"/>
    </row>
    <row r="12" spans="1:24" ht="13.5" customHeight="1" thickBot="1">
      <c r="A12" s="60" t="s">
        <v>1</v>
      </c>
      <c r="B12" s="62"/>
      <c r="C12" s="60" t="s">
        <v>13</v>
      </c>
      <c r="D12" s="61"/>
      <c r="E12" s="61"/>
      <c r="F12" s="61"/>
      <c r="G12" s="61"/>
      <c r="H12" s="61"/>
      <c r="I12" s="61"/>
      <c r="J12" s="61"/>
      <c r="K12" s="61"/>
      <c r="L12" s="62"/>
      <c r="M12" s="60" t="s">
        <v>14</v>
      </c>
      <c r="N12" s="61"/>
      <c r="O12" s="61"/>
      <c r="P12" s="62"/>
      <c r="Q12" s="60" t="s">
        <v>15</v>
      </c>
      <c r="R12" s="61"/>
      <c r="S12" s="61"/>
      <c r="T12" s="62"/>
      <c r="U12" s="60" t="s">
        <v>16</v>
      </c>
      <c r="V12" s="61"/>
      <c r="W12" s="61"/>
      <c r="X12" s="62"/>
    </row>
    <row r="13" spans="1:24" ht="19.5" customHeight="1" thickBot="1">
      <c r="A13" s="63" t="s">
        <v>195</v>
      </c>
      <c r="B13" s="64"/>
      <c r="C13" s="27" t="s">
        <v>215</v>
      </c>
      <c r="D13" s="149" t="s">
        <v>216</v>
      </c>
      <c r="E13" s="150"/>
      <c r="F13" s="150"/>
      <c r="G13" s="150"/>
      <c r="H13" s="150"/>
      <c r="I13" s="150"/>
      <c r="J13" s="150"/>
      <c r="K13" s="150"/>
      <c r="L13" s="151"/>
      <c r="M13" s="69">
        <f>SUM(M14,M16:P20,M23)</f>
        <v>201092</v>
      </c>
      <c r="N13" s="70"/>
      <c r="O13" s="70"/>
      <c r="P13" s="71"/>
      <c r="Q13" s="69">
        <f>SUM(Q14,Q16:T20,Q23)</f>
        <v>0</v>
      </c>
      <c r="R13" s="70"/>
      <c r="S13" s="70"/>
      <c r="T13" s="71"/>
      <c r="U13" s="69">
        <f>SUM(U14,U16:X20,U23)</f>
        <v>292072</v>
      </c>
      <c r="V13" s="70"/>
      <c r="W13" s="70"/>
      <c r="X13" s="71"/>
    </row>
    <row r="14" spans="1:24" ht="19.5" customHeight="1">
      <c r="A14" s="65" t="s">
        <v>196</v>
      </c>
      <c r="B14" s="66"/>
      <c r="C14" s="31" t="s">
        <v>163</v>
      </c>
      <c r="D14" s="67" t="s">
        <v>217</v>
      </c>
      <c r="E14" s="67"/>
      <c r="F14" s="67"/>
      <c r="G14" s="67"/>
      <c r="H14" s="67"/>
      <c r="I14" s="67"/>
      <c r="J14" s="67"/>
      <c r="K14" s="67"/>
      <c r="L14" s="68"/>
      <c r="M14" s="102">
        <v>20000</v>
      </c>
      <c r="N14" s="103"/>
      <c r="O14" s="103"/>
      <c r="P14" s="104"/>
      <c r="Q14" s="102"/>
      <c r="R14" s="103"/>
      <c r="S14" s="103"/>
      <c r="T14" s="104"/>
      <c r="U14" s="102">
        <v>20000</v>
      </c>
      <c r="V14" s="103"/>
      <c r="W14" s="103"/>
      <c r="X14" s="104"/>
    </row>
    <row r="15" spans="1:24" ht="23.1" customHeight="1">
      <c r="A15" s="74" t="s">
        <v>197</v>
      </c>
      <c r="B15" s="75"/>
      <c r="C15" s="23"/>
      <c r="D15" s="156" t="s">
        <v>219</v>
      </c>
      <c r="E15" s="156"/>
      <c r="F15" s="95" t="s">
        <v>218</v>
      </c>
      <c r="G15" s="95"/>
      <c r="H15" s="95"/>
      <c r="I15" s="95"/>
      <c r="J15" s="95"/>
      <c r="K15" s="95"/>
      <c r="L15" s="96"/>
      <c r="M15" s="105"/>
      <c r="N15" s="106"/>
      <c r="O15" s="106"/>
      <c r="P15" s="107"/>
      <c r="Q15" s="105"/>
      <c r="R15" s="106"/>
      <c r="S15" s="106"/>
      <c r="T15" s="107"/>
      <c r="U15" s="105"/>
      <c r="V15" s="106"/>
      <c r="W15" s="106"/>
      <c r="X15" s="107"/>
    </row>
    <row r="16" spans="1:24" ht="27" customHeight="1">
      <c r="A16" s="74" t="s">
        <v>198</v>
      </c>
      <c r="B16" s="75"/>
      <c r="C16" s="33" t="s">
        <v>103</v>
      </c>
      <c r="D16" s="152" t="s">
        <v>220</v>
      </c>
      <c r="E16" s="152"/>
      <c r="F16" s="152"/>
      <c r="G16" s="152"/>
      <c r="H16" s="152"/>
      <c r="I16" s="152"/>
      <c r="J16" s="152"/>
      <c r="K16" s="152"/>
      <c r="L16" s="153"/>
      <c r="M16" s="105"/>
      <c r="N16" s="106"/>
      <c r="O16" s="106"/>
      <c r="P16" s="107"/>
      <c r="Q16" s="105"/>
      <c r="R16" s="106"/>
      <c r="S16" s="106"/>
      <c r="T16" s="107"/>
      <c r="U16" s="105"/>
      <c r="V16" s="106"/>
      <c r="W16" s="106"/>
      <c r="X16" s="107"/>
    </row>
    <row r="17" spans="1:24" ht="19.5" customHeight="1">
      <c r="A17" s="74" t="s">
        <v>199</v>
      </c>
      <c r="B17" s="75"/>
      <c r="C17" s="33" t="s">
        <v>67</v>
      </c>
      <c r="D17" s="89" t="s">
        <v>221</v>
      </c>
      <c r="E17" s="89"/>
      <c r="F17" s="89"/>
      <c r="G17" s="89"/>
      <c r="H17" s="89"/>
      <c r="I17" s="89"/>
      <c r="J17" s="89"/>
      <c r="K17" s="89"/>
      <c r="L17" s="90"/>
      <c r="M17" s="105"/>
      <c r="N17" s="106"/>
      <c r="O17" s="106"/>
      <c r="P17" s="107"/>
      <c r="Q17" s="105"/>
      <c r="R17" s="106"/>
      <c r="S17" s="106"/>
      <c r="T17" s="107"/>
      <c r="U17" s="105"/>
      <c r="V17" s="106"/>
      <c r="W17" s="106"/>
      <c r="X17" s="107"/>
    </row>
    <row r="18" spans="1:24" ht="19.5" customHeight="1">
      <c r="A18" s="74" t="s">
        <v>200</v>
      </c>
      <c r="B18" s="75"/>
      <c r="C18" s="33" t="s">
        <v>185</v>
      </c>
      <c r="D18" s="89" t="s">
        <v>222</v>
      </c>
      <c r="E18" s="89"/>
      <c r="F18" s="89"/>
      <c r="G18" s="89"/>
      <c r="H18" s="89"/>
      <c r="I18" s="89"/>
      <c r="J18" s="89"/>
      <c r="K18" s="89"/>
      <c r="L18" s="90"/>
      <c r="M18" s="105">
        <v>45476</v>
      </c>
      <c r="N18" s="106"/>
      <c r="O18" s="106"/>
      <c r="P18" s="107"/>
      <c r="Q18" s="105"/>
      <c r="R18" s="106"/>
      <c r="S18" s="106"/>
      <c r="T18" s="107"/>
      <c r="U18" s="105">
        <v>181092</v>
      </c>
      <c r="V18" s="106"/>
      <c r="W18" s="106"/>
      <c r="X18" s="107"/>
    </row>
    <row r="19" spans="1:24" ht="19.5" customHeight="1">
      <c r="A19" s="74" t="s">
        <v>201</v>
      </c>
      <c r="B19" s="75"/>
      <c r="C19" s="33" t="s">
        <v>223</v>
      </c>
      <c r="D19" s="119" t="s">
        <v>224</v>
      </c>
      <c r="E19" s="119"/>
      <c r="F19" s="119"/>
      <c r="G19" s="119"/>
      <c r="H19" s="119"/>
      <c r="I19" s="119"/>
      <c r="J19" s="119"/>
      <c r="K19" s="119"/>
      <c r="L19" s="120"/>
      <c r="M19" s="105"/>
      <c r="N19" s="106"/>
      <c r="O19" s="106"/>
      <c r="P19" s="107"/>
      <c r="Q19" s="105"/>
      <c r="R19" s="106"/>
      <c r="S19" s="106"/>
      <c r="T19" s="107"/>
      <c r="U19" s="105"/>
      <c r="V19" s="106"/>
      <c r="W19" s="106"/>
      <c r="X19" s="107"/>
    </row>
    <row r="20" spans="1:24" ht="19.5" customHeight="1">
      <c r="A20" s="74" t="s">
        <v>202</v>
      </c>
      <c r="B20" s="75"/>
      <c r="C20" s="33" t="s">
        <v>225</v>
      </c>
      <c r="D20" s="119" t="s">
        <v>226</v>
      </c>
      <c r="E20" s="119"/>
      <c r="F20" s="119"/>
      <c r="G20" s="119"/>
      <c r="H20" s="119"/>
      <c r="I20" s="119"/>
      <c r="J20" s="119"/>
      <c r="K20" s="119"/>
      <c r="L20" s="120"/>
      <c r="M20" s="105">
        <f>SUM(M21:P22)</f>
        <v>0</v>
      </c>
      <c r="N20" s="106"/>
      <c r="O20" s="106"/>
      <c r="P20" s="107"/>
      <c r="Q20" s="105">
        <f>SUM(Q21:T22)</f>
        <v>0</v>
      </c>
      <c r="R20" s="106"/>
      <c r="S20" s="106"/>
      <c r="T20" s="107"/>
      <c r="U20" s="105">
        <f>SUM(U21:X22)</f>
        <v>0</v>
      </c>
      <c r="V20" s="106"/>
      <c r="W20" s="106"/>
      <c r="X20" s="107"/>
    </row>
    <row r="21" spans="1:24" ht="19.5" customHeight="1">
      <c r="A21" s="74" t="s">
        <v>203</v>
      </c>
      <c r="B21" s="75"/>
      <c r="C21" s="33"/>
      <c r="D21" s="119" t="s">
        <v>227</v>
      </c>
      <c r="E21" s="119"/>
      <c r="F21" s="119"/>
      <c r="G21" s="119"/>
      <c r="H21" s="119"/>
      <c r="I21" s="119"/>
      <c r="J21" s="119"/>
      <c r="K21" s="119"/>
      <c r="L21" s="120"/>
      <c r="M21" s="105"/>
      <c r="N21" s="106"/>
      <c r="O21" s="106"/>
      <c r="P21" s="107"/>
      <c r="Q21" s="105"/>
      <c r="R21" s="106"/>
      <c r="S21" s="106"/>
      <c r="T21" s="107"/>
      <c r="U21" s="105"/>
      <c r="V21" s="106"/>
      <c r="W21" s="106"/>
      <c r="X21" s="107"/>
    </row>
    <row r="22" spans="1:24" ht="19.5" customHeight="1">
      <c r="A22" s="74" t="s">
        <v>204</v>
      </c>
      <c r="B22" s="75"/>
      <c r="C22" s="33"/>
      <c r="D22" s="119" t="s">
        <v>228</v>
      </c>
      <c r="E22" s="119"/>
      <c r="F22" s="119"/>
      <c r="G22" s="119"/>
      <c r="H22" s="119"/>
      <c r="I22" s="119"/>
      <c r="J22" s="119"/>
      <c r="K22" s="119"/>
      <c r="L22" s="120"/>
      <c r="M22" s="105"/>
      <c r="N22" s="106"/>
      <c r="O22" s="106"/>
      <c r="P22" s="107"/>
      <c r="Q22" s="105"/>
      <c r="R22" s="106"/>
      <c r="S22" s="106"/>
      <c r="T22" s="107"/>
      <c r="U22" s="105"/>
      <c r="V22" s="106"/>
      <c r="W22" s="106"/>
      <c r="X22" s="107"/>
    </row>
    <row r="23" spans="1:24" ht="19.5" customHeight="1" thickBot="1">
      <c r="A23" s="154" t="s">
        <v>205</v>
      </c>
      <c r="B23" s="155"/>
      <c r="C23" s="29" t="s">
        <v>229</v>
      </c>
      <c r="D23" s="126" t="s">
        <v>230</v>
      </c>
      <c r="E23" s="126"/>
      <c r="F23" s="126"/>
      <c r="G23" s="126"/>
      <c r="H23" s="126"/>
      <c r="I23" s="126"/>
      <c r="J23" s="126"/>
      <c r="K23" s="126"/>
      <c r="L23" s="127"/>
      <c r="M23" s="121">
        <v>135616</v>
      </c>
      <c r="N23" s="122"/>
      <c r="O23" s="122"/>
      <c r="P23" s="123"/>
      <c r="Q23" s="121"/>
      <c r="R23" s="122"/>
      <c r="S23" s="122"/>
      <c r="T23" s="123"/>
      <c r="U23" s="121">
        <v>90980</v>
      </c>
      <c r="V23" s="122"/>
      <c r="W23" s="122"/>
      <c r="X23" s="123"/>
    </row>
    <row r="24" spans="1:24" ht="19.5" customHeight="1" thickBot="1">
      <c r="A24" s="63" t="s">
        <v>206</v>
      </c>
      <c r="B24" s="64"/>
      <c r="C24" s="27" t="s">
        <v>231</v>
      </c>
      <c r="D24" s="79" t="s">
        <v>232</v>
      </c>
      <c r="E24" s="79"/>
      <c r="F24" s="79"/>
      <c r="G24" s="79"/>
      <c r="H24" s="79"/>
      <c r="I24" s="79"/>
      <c r="J24" s="79"/>
      <c r="K24" s="79"/>
      <c r="L24" s="80"/>
      <c r="M24" s="69">
        <f>SUM(M25:P27)</f>
        <v>69423</v>
      </c>
      <c r="N24" s="70"/>
      <c r="O24" s="70"/>
      <c r="P24" s="71"/>
      <c r="Q24" s="69">
        <f>SUM(Q25:T27)</f>
        <v>0</v>
      </c>
      <c r="R24" s="70"/>
      <c r="S24" s="70"/>
      <c r="T24" s="71"/>
      <c r="U24" s="69">
        <f>SUM(U25:X27)</f>
        <v>80010</v>
      </c>
      <c r="V24" s="70"/>
      <c r="W24" s="70"/>
      <c r="X24" s="71"/>
    </row>
    <row r="25" spans="1:24" ht="19.5" customHeight="1">
      <c r="A25" s="72" t="s">
        <v>207</v>
      </c>
      <c r="B25" s="73"/>
      <c r="C25" s="32"/>
      <c r="D25" s="117" t="s">
        <v>233</v>
      </c>
      <c r="E25" s="117"/>
      <c r="F25" s="117"/>
      <c r="G25" s="117"/>
      <c r="H25" s="117"/>
      <c r="I25" s="117"/>
      <c r="J25" s="117"/>
      <c r="K25" s="117"/>
      <c r="L25" s="118"/>
      <c r="M25" s="105">
        <v>69423</v>
      </c>
      <c r="N25" s="106"/>
      <c r="O25" s="106"/>
      <c r="P25" s="107"/>
      <c r="Q25" s="105"/>
      <c r="R25" s="106"/>
      <c r="S25" s="106"/>
      <c r="T25" s="107"/>
      <c r="U25" s="105">
        <v>80010</v>
      </c>
      <c r="V25" s="106"/>
      <c r="W25" s="106"/>
      <c r="X25" s="107"/>
    </row>
    <row r="26" spans="1:24" ht="19.5" customHeight="1">
      <c r="A26" s="74" t="s">
        <v>208</v>
      </c>
      <c r="B26" s="75"/>
      <c r="C26" s="33"/>
      <c r="D26" s="89" t="s">
        <v>234</v>
      </c>
      <c r="E26" s="89"/>
      <c r="F26" s="89"/>
      <c r="G26" s="89"/>
      <c r="H26" s="89"/>
      <c r="I26" s="89"/>
      <c r="J26" s="89"/>
      <c r="K26" s="89"/>
      <c r="L26" s="90"/>
      <c r="M26" s="111"/>
      <c r="N26" s="112"/>
      <c r="O26" s="112"/>
      <c r="P26" s="113"/>
      <c r="Q26" s="111"/>
      <c r="R26" s="112"/>
      <c r="S26" s="112"/>
      <c r="T26" s="113"/>
      <c r="U26" s="111"/>
      <c r="V26" s="112"/>
      <c r="W26" s="112"/>
      <c r="X26" s="113"/>
    </row>
    <row r="27" spans="1:24" ht="19.5" customHeight="1" thickBot="1">
      <c r="A27" s="154" t="s">
        <v>209</v>
      </c>
      <c r="B27" s="155"/>
      <c r="C27" s="29"/>
      <c r="D27" s="126" t="s">
        <v>235</v>
      </c>
      <c r="E27" s="126"/>
      <c r="F27" s="126"/>
      <c r="G27" s="126"/>
      <c r="H27" s="126"/>
      <c r="I27" s="126"/>
      <c r="J27" s="126"/>
      <c r="K27" s="126"/>
      <c r="L27" s="127"/>
      <c r="M27" s="121"/>
      <c r="N27" s="122"/>
      <c r="O27" s="122"/>
      <c r="P27" s="123"/>
      <c r="Q27" s="121"/>
      <c r="R27" s="122"/>
      <c r="S27" s="122"/>
      <c r="T27" s="123"/>
      <c r="U27" s="121"/>
      <c r="V27" s="122"/>
      <c r="W27" s="122"/>
      <c r="X27" s="123"/>
    </row>
    <row r="28" spans="1:24" ht="19.5" customHeight="1" thickBot="1">
      <c r="A28" s="63" t="s">
        <v>210</v>
      </c>
      <c r="B28" s="64"/>
      <c r="C28" s="27" t="s">
        <v>236</v>
      </c>
      <c r="D28" s="79" t="s">
        <v>237</v>
      </c>
      <c r="E28" s="79"/>
      <c r="F28" s="79"/>
      <c r="G28" s="79"/>
      <c r="H28" s="79"/>
      <c r="I28" s="79"/>
      <c r="J28" s="79"/>
      <c r="K28" s="79"/>
      <c r="L28" s="80"/>
      <c r="M28" s="69">
        <f>SUM('1-4 lap'!M13:P13,'1-4 lap'!M22:P22,'1-3 lap'!M29:P29)</f>
        <v>4998441</v>
      </c>
      <c r="N28" s="70"/>
      <c r="O28" s="70"/>
      <c r="P28" s="71"/>
      <c r="Q28" s="69">
        <f>SUM('1-4 lap'!Q13:T13,'1-4 lap'!Q22:T22,'1-3 lap'!Q29:T29)</f>
        <v>0</v>
      </c>
      <c r="R28" s="70"/>
      <c r="S28" s="70"/>
      <c r="T28" s="71"/>
      <c r="U28" s="69">
        <f>SUM('1-4 lap'!U13:X13,'1-4 lap'!U22:X22,'1-3 lap'!U29:X29)</f>
        <v>4887728</v>
      </c>
      <c r="V28" s="70"/>
      <c r="W28" s="70"/>
      <c r="X28" s="71"/>
    </row>
    <row r="29" spans="1:24" ht="27" customHeight="1">
      <c r="A29" s="65" t="s">
        <v>211</v>
      </c>
      <c r="B29" s="66"/>
      <c r="C29" s="31" t="s">
        <v>163</v>
      </c>
      <c r="D29" s="142" t="s">
        <v>238</v>
      </c>
      <c r="E29" s="142"/>
      <c r="F29" s="142"/>
      <c r="G29" s="142"/>
      <c r="H29" s="142"/>
      <c r="I29" s="142"/>
      <c r="J29" s="142"/>
      <c r="K29" s="142"/>
      <c r="L29" s="143"/>
      <c r="M29" s="102"/>
      <c r="N29" s="103"/>
      <c r="O29" s="103"/>
      <c r="P29" s="104"/>
      <c r="Q29" s="102"/>
      <c r="R29" s="103"/>
      <c r="S29" s="103"/>
      <c r="T29" s="104"/>
      <c r="U29" s="102"/>
      <c r="V29" s="103"/>
      <c r="W29" s="103"/>
      <c r="X29" s="104"/>
    </row>
    <row r="30" spans="1:24" ht="24" customHeight="1">
      <c r="A30" s="74" t="s">
        <v>212</v>
      </c>
      <c r="B30" s="75"/>
      <c r="C30" s="25"/>
      <c r="D30" s="95" t="s">
        <v>240</v>
      </c>
      <c r="E30" s="95"/>
      <c r="F30" s="95"/>
      <c r="G30" s="95"/>
      <c r="H30" s="95"/>
      <c r="I30" s="95"/>
      <c r="J30" s="95"/>
      <c r="K30" s="95"/>
      <c r="L30" s="96"/>
      <c r="M30" s="105"/>
      <c r="N30" s="106"/>
      <c r="O30" s="106"/>
      <c r="P30" s="107"/>
      <c r="Q30" s="105"/>
      <c r="R30" s="106"/>
      <c r="S30" s="106"/>
      <c r="T30" s="107"/>
      <c r="U30" s="105"/>
      <c r="V30" s="106"/>
      <c r="W30" s="106"/>
      <c r="X30" s="107"/>
    </row>
    <row r="31" spans="1:24" ht="24" customHeight="1">
      <c r="A31" s="74" t="s">
        <v>213</v>
      </c>
      <c r="B31" s="75"/>
      <c r="C31" s="32"/>
      <c r="D31" s="95" t="s">
        <v>239</v>
      </c>
      <c r="E31" s="95"/>
      <c r="F31" s="95"/>
      <c r="G31" s="95"/>
      <c r="H31" s="95"/>
      <c r="I31" s="95"/>
      <c r="J31" s="95"/>
      <c r="K31" s="95"/>
      <c r="L31" s="96"/>
      <c r="M31" s="105"/>
      <c r="N31" s="106"/>
      <c r="O31" s="106"/>
      <c r="P31" s="107"/>
      <c r="Q31" s="105"/>
      <c r="R31" s="106"/>
      <c r="S31" s="106"/>
      <c r="T31" s="107"/>
      <c r="U31" s="105"/>
      <c r="V31" s="106"/>
      <c r="W31" s="106"/>
      <c r="X31" s="107"/>
    </row>
    <row r="32" spans="1:24" ht="24" customHeight="1" thickBot="1">
      <c r="A32" s="130" t="s">
        <v>214</v>
      </c>
      <c r="B32" s="131"/>
      <c r="C32" s="34"/>
      <c r="D32" s="87" t="s">
        <v>241</v>
      </c>
      <c r="E32" s="87"/>
      <c r="F32" s="87"/>
      <c r="G32" s="87"/>
      <c r="H32" s="87"/>
      <c r="I32" s="87"/>
      <c r="J32" s="87"/>
      <c r="K32" s="87"/>
      <c r="L32" s="88"/>
      <c r="M32" s="146"/>
      <c r="N32" s="147"/>
      <c r="O32" s="147"/>
      <c r="P32" s="148"/>
      <c r="Q32" s="146"/>
      <c r="R32" s="147"/>
      <c r="S32" s="147"/>
      <c r="T32" s="148"/>
      <c r="U32" s="146"/>
      <c r="V32" s="147"/>
      <c r="W32" s="147"/>
      <c r="X32" s="148"/>
    </row>
    <row r="33" spans="1:24" ht="23.1" customHeight="1">
      <c r="A33" s="30"/>
      <c r="B33" s="30"/>
      <c r="C33" s="38"/>
      <c r="D33" s="19"/>
      <c r="E33" s="19"/>
      <c r="F33" s="19"/>
      <c r="G33" s="19"/>
      <c r="H33" s="19"/>
      <c r="I33" s="19"/>
      <c r="J33" s="19"/>
      <c r="K33" s="19"/>
      <c r="L33" s="1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23.1" customHeight="1">
      <c r="A34" s="30"/>
      <c r="B34" s="30"/>
      <c r="C34" s="38"/>
      <c r="D34" s="19"/>
      <c r="E34" s="19"/>
      <c r="F34" s="19"/>
      <c r="G34" s="19"/>
      <c r="H34" s="19"/>
      <c r="I34" s="19"/>
      <c r="J34" s="19"/>
      <c r="K34" s="19"/>
      <c r="L34" s="19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23.1" customHeight="1">
      <c r="A35" s="30"/>
      <c r="B35" s="30"/>
      <c r="C35" s="38"/>
      <c r="D35" s="19"/>
      <c r="E35" s="19"/>
      <c r="F35" s="19"/>
      <c r="G35" s="19"/>
      <c r="H35" s="19"/>
      <c r="I35" s="19"/>
      <c r="J35" s="19"/>
      <c r="K35" s="19"/>
      <c r="L35" s="1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7" spans="1:24">
      <c r="A37" s="13" t="s">
        <v>43</v>
      </c>
      <c r="C37" t="s">
        <v>307</v>
      </c>
      <c r="L37" s="14" t="s">
        <v>44</v>
      </c>
      <c r="M37" s="15" t="s">
        <v>45</v>
      </c>
      <c r="N37" s="15" t="s">
        <v>46</v>
      </c>
    </row>
    <row r="38" spans="1:24" ht="13.5" customHeight="1">
      <c r="N38" s="114" t="s">
        <v>47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</sheetData>
  <mergeCells count="114">
    <mergeCell ref="F15:L15"/>
    <mergeCell ref="U32:X32"/>
    <mergeCell ref="U30:X30"/>
    <mergeCell ref="U31:X31"/>
    <mergeCell ref="U28:X28"/>
    <mergeCell ref="U29:X29"/>
    <mergeCell ref="U26:X26"/>
    <mergeCell ref="A32:B32"/>
    <mergeCell ref="D32:L32"/>
    <mergeCell ref="M32:P32"/>
    <mergeCell ref="Q32:T32"/>
    <mergeCell ref="N38:X38"/>
    <mergeCell ref="M20:P20"/>
    <mergeCell ref="A30:B30"/>
    <mergeCell ref="D30:L30"/>
    <mergeCell ref="M30:P30"/>
    <mergeCell ref="Q30:T30"/>
    <mergeCell ref="A31:B31"/>
    <mergeCell ref="D31:L31"/>
    <mergeCell ref="M31:P31"/>
    <mergeCell ref="Q31:T31"/>
    <mergeCell ref="A28:B28"/>
    <mergeCell ref="D28:L28"/>
    <mergeCell ref="M28:P28"/>
    <mergeCell ref="Q28:T28"/>
    <mergeCell ref="A29:B29"/>
    <mergeCell ref="D29:L29"/>
    <mergeCell ref="M29:P29"/>
    <mergeCell ref="Q29:T29"/>
    <mergeCell ref="U27:X27"/>
    <mergeCell ref="A26:B26"/>
    <mergeCell ref="D26:L26"/>
    <mergeCell ref="M26:P26"/>
    <mergeCell ref="Q26:T26"/>
    <mergeCell ref="A27:B27"/>
    <mergeCell ref="D27:L27"/>
    <mergeCell ref="M27:P27"/>
    <mergeCell ref="Q27:T27"/>
    <mergeCell ref="U24:X24"/>
    <mergeCell ref="A25:B25"/>
    <mergeCell ref="D25:L25"/>
    <mergeCell ref="M25:P25"/>
    <mergeCell ref="Q25:T25"/>
    <mergeCell ref="U25:X25"/>
    <mergeCell ref="A24:B24"/>
    <mergeCell ref="D24:L24"/>
    <mergeCell ref="M24:P24"/>
    <mergeCell ref="Q24:T24"/>
    <mergeCell ref="U22:X22"/>
    <mergeCell ref="A23:B23"/>
    <mergeCell ref="D23:L23"/>
    <mergeCell ref="M23:P23"/>
    <mergeCell ref="Q23:T23"/>
    <mergeCell ref="U23:X23"/>
    <mergeCell ref="A22:B22"/>
    <mergeCell ref="D22:L22"/>
    <mergeCell ref="M22:P22"/>
    <mergeCell ref="Q22:T22"/>
    <mergeCell ref="U20:X20"/>
    <mergeCell ref="A21:B21"/>
    <mergeCell ref="D21:L21"/>
    <mergeCell ref="M21:P21"/>
    <mergeCell ref="Q21:T21"/>
    <mergeCell ref="U21:X21"/>
    <mergeCell ref="A20:B20"/>
    <mergeCell ref="D20:L20"/>
    <mergeCell ref="Q20:T20"/>
    <mergeCell ref="U18:X18"/>
    <mergeCell ref="A19:B19"/>
    <mergeCell ref="D19:L19"/>
    <mergeCell ref="M19:P19"/>
    <mergeCell ref="Q19:T19"/>
    <mergeCell ref="U19:X19"/>
    <mergeCell ref="A18:B18"/>
    <mergeCell ref="D18:L18"/>
    <mergeCell ref="M18:P18"/>
    <mergeCell ref="Q18:T18"/>
    <mergeCell ref="U16:X16"/>
    <mergeCell ref="A17:B17"/>
    <mergeCell ref="D17:L17"/>
    <mergeCell ref="M17:P17"/>
    <mergeCell ref="Q17:T17"/>
    <mergeCell ref="U17:X17"/>
    <mergeCell ref="A16:B16"/>
    <mergeCell ref="D16:L16"/>
    <mergeCell ref="M16:P16"/>
    <mergeCell ref="Q16:T16"/>
    <mergeCell ref="U14:X14"/>
    <mergeCell ref="A15:B15"/>
    <mergeCell ref="M15:P15"/>
    <mergeCell ref="Q15:T15"/>
    <mergeCell ref="U15:X15"/>
    <mergeCell ref="A14:B14"/>
    <mergeCell ref="D14:L14"/>
    <mergeCell ref="M14:P14"/>
    <mergeCell ref="Q14:T14"/>
    <mergeCell ref="D15:E15"/>
    <mergeCell ref="U12:X12"/>
    <mergeCell ref="A13:B13"/>
    <mergeCell ref="D13:L13"/>
    <mergeCell ref="M13:P13"/>
    <mergeCell ref="Q13:T13"/>
    <mergeCell ref="U13:X13"/>
    <mergeCell ref="A12:B12"/>
    <mergeCell ref="C12:L12"/>
    <mergeCell ref="M12:P12"/>
    <mergeCell ref="Q12:T12"/>
    <mergeCell ref="A7:X7"/>
    <mergeCell ref="A8:X8"/>
    <mergeCell ref="A10:B11"/>
    <mergeCell ref="C10:L11"/>
    <mergeCell ref="M10:P11"/>
    <mergeCell ref="Q10:T11"/>
    <mergeCell ref="U10:X1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workbookViewId="0">
      <selection activeCell="C41" sqref="C41"/>
    </sheetView>
  </sheetViews>
  <sheetFormatPr defaultRowHeight="15.75"/>
  <cols>
    <col min="1" max="3" width="3.25" customWidth="1"/>
    <col min="4" max="4" width="4.125" customWidth="1"/>
    <col min="5" max="23" width="3.25" customWidth="1"/>
    <col min="24" max="24" width="4.25" customWidth="1"/>
  </cols>
  <sheetData>
    <row r="1" spans="1:24" ht="19.5" customHeight="1" thickBot="1">
      <c r="A1" s="5" t="s">
        <v>3</v>
      </c>
      <c r="F1" s="1">
        <v>2</v>
      </c>
      <c r="G1" s="3">
        <v>2</v>
      </c>
      <c r="H1" s="3">
        <v>1</v>
      </c>
      <c r="I1" s="3">
        <v>4</v>
      </c>
      <c r="J1" s="3">
        <v>3</v>
      </c>
      <c r="K1" s="3">
        <v>2</v>
      </c>
      <c r="L1" s="3">
        <v>0</v>
      </c>
      <c r="M1" s="2">
        <v>0</v>
      </c>
      <c r="N1" s="1">
        <v>7</v>
      </c>
      <c r="O1" s="3">
        <v>1</v>
      </c>
      <c r="P1" s="3">
        <v>1</v>
      </c>
      <c r="Q1" s="2">
        <v>2</v>
      </c>
      <c r="R1" s="1">
        <v>1</v>
      </c>
      <c r="S1" s="3">
        <v>1</v>
      </c>
      <c r="T1" s="2">
        <v>3</v>
      </c>
      <c r="U1" s="1">
        <v>0</v>
      </c>
      <c r="V1" s="2">
        <v>1</v>
      </c>
    </row>
    <row r="2" spans="1:24" ht="10.5" customHeight="1" thickBot="1"/>
    <row r="3" spans="1:24" ht="19.5" customHeight="1" thickBot="1">
      <c r="A3" s="5" t="s">
        <v>4</v>
      </c>
      <c r="F3" s="1">
        <v>0</v>
      </c>
      <c r="G3" s="3">
        <v>1</v>
      </c>
      <c r="H3" s="4" t="s">
        <v>2</v>
      </c>
      <c r="I3" s="3">
        <v>1</v>
      </c>
      <c r="J3" s="3">
        <v>4</v>
      </c>
      <c r="K3" s="4" t="s">
        <v>2</v>
      </c>
      <c r="L3" s="3">
        <v>0</v>
      </c>
      <c r="M3" s="3">
        <v>0</v>
      </c>
      <c r="N3" s="3">
        <v>0</v>
      </c>
      <c r="O3" s="3">
        <v>5</v>
      </c>
      <c r="P3" s="3">
        <v>8</v>
      </c>
      <c r="Q3" s="2">
        <v>4</v>
      </c>
      <c r="U3" s="6">
        <v>1</v>
      </c>
      <c r="V3" s="7">
        <v>4</v>
      </c>
    </row>
    <row r="4" spans="1:24" ht="13.5" customHeight="1"/>
    <row r="5" spans="1:24" ht="18.75">
      <c r="A5" s="8" t="s">
        <v>56</v>
      </c>
      <c r="K5" s="20"/>
      <c r="L5" s="10"/>
      <c r="M5" s="10" t="s">
        <v>305</v>
      </c>
      <c r="N5" s="10"/>
      <c r="O5" s="10"/>
      <c r="P5" s="10"/>
      <c r="Q5" s="10"/>
      <c r="R5" s="10"/>
      <c r="S5" s="10"/>
      <c r="T5" s="10"/>
      <c r="U5" s="20"/>
      <c r="X5" s="9" t="s">
        <v>5</v>
      </c>
    </row>
    <row r="6" spans="1:24" ht="10.5" customHeight="1"/>
    <row r="7" spans="1:24" ht="18.75">
      <c r="A7" s="47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.75">
      <c r="A8" s="47" t="s">
        <v>76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5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 t="s">
        <v>12</v>
      </c>
    </row>
    <row r="10" spans="1:24" ht="15.75" customHeight="1">
      <c r="A10" s="48" t="s">
        <v>0</v>
      </c>
      <c r="B10" s="49"/>
      <c r="C10" s="52" t="s">
        <v>8</v>
      </c>
      <c r="D10" s="53"/>
      <c r="E10" s="53"/>
      <c r="F10" s="53"/>
      <c r="G10" s="53"/>
      <c r="H10" s="53"/>
      <c r="I10" s="53"/>
      <c r="J10" s="53"/>
      <c r="K10" s="53"/>
      <c r="L10" s="54"/>
      <c r="M10" s="52" t="s">
        <v>9</v>
      </c>
      <c r="N10" s="53"/>
      <c r="O10" s="53"/>
      <c r="P10" s="54"/>
      <c r="Q10" s="48" t="s">
        <v>10</v>
      </c>
      <c r="R10" s="58"/>
      <c r="S10" s="58"/>
      <c r="T10" s="49"/>
      <c r="U10" s="52" t="s">
        <v>11</v>
      </c>
      <c r="V10" s="53"/>
      <c r="W10" s="53"/>
      <c r="X10" s="54"/>
    </row>
    <row r="11" spans="1:24" ht="15.75" customHeight="1" thickBot="1">
      <c r="A11" s="50"/>
      <c r="B11" s="51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7"/>
      <c r="Q11" s="50"/>
      <c r="R11" s="59"/>
      <c r="S11" s="59"/>
      <c r="T11" s="51"/>
      <c r="U11" s="55"/>
      <c r="V11" s="56"/>
      <c r="W11" s="56"/>
      <c r="X11" s="57"/>
    </row>
    <row r="12" spans="1:24" ht="13.5" customHeight="1" thickBot="1">
      <c r="A12" s="60" t="s">
        <v>1</v>
      </c>
      <c r="B12" s="62"/>
      <c r="C12" s="60" t="s">
        <v>13</v>
      </c>
      <c r="D12" s="61"/>
      <c r="E12" s="61"/>
      <c r="F12" s="61"/>
      <c r="G12" s="61"/>
      <c r="H12" s="61"/>
      <c r="I12" s="61"/>
      <c r="J12" s="61"/>
      <c r="K12" s="61"/>
      <c r="L12" s="62"/>
      <c r="M12" s="60" t="s">
        <v>14</v>
      </c>
      <c r="N12" s="61"/>
      <c r="O12" s="61"/>
      <c r="P12" s="62"/>
      <c r="Q12" s="60" t="s">
        <v>15</v>
      </c>
      <c r="R12" s="61"/>
      <c r="S12" s="61"/>
      <c r="T12" s="62"/>
      <c r="U12" s="60" t="s">
        <v>16</v>
      </c>
      <c r="V12" s="61"/>
      <c r="W12" s="61"/>
      <c r="X12" s="62"/>
    </row>
    <row r="13" spans="1:24" ht="27" customHeight="1" thickBot="1">
      <c r="A13" s="63" t="s">
        <v>77</v>
      </c>
      <c r="B13" s="64"/>
      <c r="C13" s="21" t="s">
        <v>103</v>
      </c>
      <c r="D13" s="157" t="s">
        <v>104</v>
      </c>
      <c r="E13" s="157"/>
      <c r="F13" s="157"/>
      <c r="G13" s="157"/>
      <c r="H13" s="157"/>
      <c r="I13" s="157"/>
      <c r="J13" s="157"/>
      <c r="K13" s="157"/>
      <c r="L13" s="158"/>
      <c r="M13" s="99">
        <f>SUM(M14:P21)</f>
        <v>3809536</v>
      </c>
      <c r="N13" s="100"/>
      <c r="O13" s="100"/>
      <c r="P13" s="101"/>
      <c r="Q13" s="99">
        <f>SUM(Q14:T21)</f>
        <v>0</v>
      </c>
      <c r="R13" s="100"/>
      <c r="S13" s="100"/>
      <c r="T13" s="101"/>
      <c r="U13" s="99">
        <f>SUM(U14:X21)</f>
        <v>4475972</v>
      </c>
      <c r="V13" s="100"/>
      <c r="W13" s="100"/>
      <c r="X13" s="101"/>
    </row>
    <row r="14" spans="1:24" ht="16.5" customHeight="1">
      <c r="A14" s="65" t="s">
        <v>78</v>
      </c>
      <c r="B14" s="66"/>
      <c r="C14" s="16"/>
      <c r="D14" s="67" t="s">
        <v>105</v>
      </c>
      <c r="E14" s="67"/>
      <c r="F14" s="67"/>
      <c r="G14" s="67"/>
      <c r="H14" s="67"/>
      <c r="I14" s="67"/>
      <c r="J14" s="67"/>
      <c r="K14" s="67"/>
      <c r="L14" s="68"/>
      <c r="M14" s="102"/>
      <c r="N14" s="103"/>
      <c r="O14" s="103"/>
      <c r="P14" s="104"/>
      <c r="Q14" s="102"/>
      <c r="R14" s="103"/>
      <c r="S14" s="103"/>
      <c r="T14" s="104"/>
      <c r="U14" s="102"/>
      <c r="V14" s="103"/>
      <c r="W14" s="103"/>
      <c r="X14" s="104"/>
    </row>
    <row r="15" spans="1:24" ht="16.5" customHeight="1">
      <c r="A15" s="74" t="s">
        <v>79</v>
      </c>
      <c r="B15" s="75"/>
      <c r="C15" s="23"/>
      <c r="D15" s="117" t="s">
        <v>106</v>
      </c>
      <c r="E15" s="117"/>
      <c r="F15" s="117"/>
      <c r="G15" s="117"/>
      <c r="H15" s="117"/>
      <c r="I15" s="117"/>
      <c r="J15" s="117"/>
      <c r="K15" s="117"/>
      <c r="L15" s="118"/>
      <c r="M15" s="105"/>
      <c r="N15" s="106"/>
      <c r="O15" s="106"/>
      <c r="P15" s="107"/>
      <c r="Q15" s="105"/>
      <c r="R15" s="106"/>
      <c r="S15" s="106"/>
      <c r="T15" s="107"/>
      <c r="U15" s="105"/>
      <c r="V15" s="106"/>
      <c r="W15" s="106"/>
      <c r="X15" s="107"/>
    </row>
    <row r="16" spans="1:24" ht="16.5" customHeight="1">
      <c r="A16" s="74" t="s">
        <v>80</v>
      </c>
      <c r="B16" s="75"/>
      <c r="C16" s="17"/>
      <c r="D16" s="89" t="s">
        <v>107</v>
      </c>
      <c r="E16" s="89"/>
      <c r="F16" s="89"/>
      <c r="G16" s="89"/>
      <c r="H16" s="89"/>
      <c r="I16" s="89"/>
      <c r="J16" s="89"/>
      <c r="K16" s="89"/>
      <c r="L16" s="90"/>
      <c r="M16" s="105"/>
      <c r="N16" s="106"/>
      <c r="O16" s="106"/>
      <c r="P16" s="107"/>
      <c r="Q16" s="105"/>
      <c r="R16" s="106"/>
      <c r="S16" s="106"/>
      <c r="T16" s="107"/>
      <c r="U16" s="105"/>
      <c r="V16" s="106"/>
      <c r="W16" s="106"/>
      <c r="X16" s="107"/>
    </row>
    <row r="17" spans="1:24" ht="16.5" customHeight="1">
      <c r="A17" s="74" t="s">
        <v>81</v>
      </c>
      <c r="B17" s="75"/>
      <c r="C17" s="17"/>
      <c r="D17" s="89" t="s">
        <v>108</v>
      </c>
      <c r="E17" s="89"/>
      <c r="F17" s="89"/>
      <c r="G17" s="89"/>
      <c r="H17" s="89"/>
      <c r="I17" s="89"/>
      <c r="J17" s="89"/>
      <c r="K17" s="89"/>
      <c r="L17" s="90"/>
      <c r="M17" s="105"/>
      <c r="N17" s="106"/>
      <c r="O17" s="106"/>
      <c r="P17" s="107"/>
      <c r="Q17" s="105"/>
      <c r="R17" s="106"/>
      <c r="S17" s="106"/>
      <c r="T17" s="107"/>
      <c r="U17" s="105"/>
      <c r="V17" s="106"/>
      <c r="W17" s="106"/>
      <c r="X17" s="107"/>
    </row>
    <row r="18" spans="1:24" ht="16.5" customHeight="1">
      <c r="A18" s="74" t="s">
        <v>82</v>
      </c>
      <c r="B18" s="75"/>
      <c r="C18" s="17"/>
      <c r="D18" s="89" t="s">
        <v>109</v>
      </c>
      <c r="E18" s="89"/>
      <c r="F18" s="89"/>
      <c r="G18" s="89"/>
      <c r="H18" s="89"/>
      <c r="I18" s="89"/>
      <c r="J18" s="89"/>
      <c r="K18" s="89"/>
      <c r="L18" s="90"/>
      <c r="M18" s="105"/>
      <c r="N18" s="106"/>
      <c r="O18" s="106"/>
      <c r="P18" s="107"/>
      <c r="Q18" s="105"/>
      <c r="R18" s="106"/>
      <c r="S18" s="106"/>
      <c r="T18" s="107"/>
      <c r="U18" s="105"/>
      <c r="V18" s="106"/>
      <c r="W18" s="106"/>
      <c r="X18" s="107"/>
    </row>
    <row r="19" spans="1:24" ht="24.75" customHeight="1">
      <c r="A19" s="74" t="s">
        <v>83</v>
      </c>
      <c r="B19" s="75"/>
      <c r="C19" s="17"/>
      <c r="D19" s="119" t="s">
        <v>111</v>
      </c>
      <c r="E19" s="119"/>
      <c r="F19" s="119"/>
      <c r="G19" s="119"/>
      <c r="H19" s="119"/>
      <c r="I19" s="119"/>
      <c r="J19" s="119"/>
      <c r="K19" s="119"/>
      <c r="L19" s="120"/>
      <c r="M19" s="105"/>
      <c r="N19" s="106"/>
      <c r="O19" s="106"/>
      <c r="P19" s="107"/>
      <c r="Q19" s="105"/>
      <c r="R19" s="106"/>
      <c r="S19" s="106"/>
      <c r="T19" s="107"/>
      <c r="U19" s="105"/>
      <c r="V19" s="106"/>
      <c r="W19" s="106"/>
      <c r="X19" s="107"/>
    </row>
    <row r="20" spans="1:24" ht="24.75" customHeight="1">
      <c r="A20" s="74" t="s">
        <v>84</v>
      </c>
      <c r="B20" s="75"/>
      <c r="C20" s="17"/>
      <c r="D20" s="119" t="s">
        <v>110</v>
      </c>
      <c r="E20" s="119"/>
      <c r="F20" s="119"/>
      <c r="G20" s="119"/>
      <c r="H20" s="119"/>
      <c r="I20" s="119"/>
      <c r="J20" s="119"/>
      <c r="K20" s="119"/>
      <c r="L20" s="120"/>
      <c r="M20" s="105"/>
      <c r="N20" s="106"/>
      <c r="O20" s="106"/>
      <c r="P20" s="107"/>
      <c r="Q20" s="105"/>
      <c r="R20" s="106"/>
      <c r="S20" s="106"/>
      <c r="T20" s="107"/>
      <c r="U20" s="105"/>
      <c r="V20" s="106"/>
      <c r="W20" s="106"/>
      <c r="X20" s="107"/>
    </row>
    <row r="21" spans="1:24" ht="16.5" customHeight="1" thickBot="1">
      <c r="A21" s="154" t="s">
        <v>85</v>
      </c>
      <c r="B21" s="155"/>
      <c r="C21" s="18"/>
      <c r="D21" s="91" t="s">
        <v>112</v>
      </c>
      <c r="E21" s="91"/>
      <c r="F21" s="91"/>
      <c r="G21" s="91"/>
      <c r="H21" s="91"/>
      <c r="I21" s="91"/>
      <c r="J21" s="91"/>
      <c r="K21" s="91"/>
      <c r="L21" s="92"/>
      <c r="M21" s="108">
        <v>3809536</v>
      </c>
      <c r="N21" s="109"/>
      <c r="O21" s="109"/>
      <c r="P21" s="110"/>
      <c r="Q21" s="108"/>
      <c r="R21" s="109"/>
      <c r="S21" s="109"/>
      <c r="T21" s="110"/>
      <c r="U21" s="108">
        <v>4475972</v>
      </c>
      <c r="V21" s="109"/>
      <c r="W21" s="109"/>
      <c r="X21" s="110"/>
    </row>
    <row r="22" spans="1:24" ht="27" customHeight="1" thickBot="1">
      <c r="A22" s="63" t="s">
        <v>86</v>
      </c>
      <c r="B22" s="64"/>
      <c r="C22" s="21" t="s">
        <v>67</v>
      </c>
      <c r="D22" s="157" t="s">
        <v>113</v>
      </c>
      <c r="E22" s="157"/>
      <c r="F22" s="157"/>
      <c r="G22" s="157"/>
      <c r="H22" s="157"/>
      <c r="I22" s="157"/>
      <c r="J22" s="157"/>
      <c r="K22" s="157"/>
      <c r="L22" s="158"/>
      <c r="M22" s="99">
        <f>SUM(M23,M25:P33)</f>
        <v>1188905</v>
      </c>
      <c r="N22" s="100"/>
      <c r="O22" s="100"/>
      <c r="P22" s="101"/>
      <c r="Q22" s="99">
        <f>SUM(Q23,Q25:T33)</f>
        <v>0</v>
      </c>
      <c r="R22" s="100"/>
      <c r="S22" s="100"/>
      <c r="T22" s="101"/>
      <c r="U22" s="99">
        <f>SUM(U23,U25:X33)</f>
        <v>411756</v>
      </c>
      <c r="V22" s="100"/>
      <c r="W22" s="100"/>
      <c r="X22" s="101"/>
    </row>
    <row r="23" spans="1:24" ht="16.5" customHeight="1">
      <c r="A23" s="72" t="s">
        <v>87</v>
      </c>
      <c r="B23" s="73"/>
      <c r="C23" s="16"/>
      <c r="D23" s="67" t="s">
        <v>114</v>
      </c>
      <c r="E23" s="67"/>
      <c r="F23" s="67"/>
      <c r="G23" s="67"/>
      <c r="H23" s="67"/>
      <c r="I23" s="67"/>
      <c r="J23" s="67"/>
      <c r="K23" s="67"/>
      <c r="L23" s="68"/>
      <c r="M23" s="102"/>
      <c r="N23" s="103"/>
      <c r="O23" s="103"/>
      <c r="P23" s="104"/>
      <c r="Q23" s="102"/>
      <c r="R23" s="103"/>
      <c r="S23" s="103"/>
      <c r="T23" s="104"/>
      <c r="U23" s="102"/>
      <c r="V23" s="103"/>
      <c r="W23" s="103"/>
      <c r="X23" s="104"/>
    </row>
    <row r="24" spans="1:24" ht="16.5" customHeight="1">
      <c r="A24" s="74" t="s">
        <v>88</v>
      </c>
      <c r="B24" s="75"/>
      <c r="C24" s="17"/>
      <c r="D24" s="89" t="s">
        <v>115</v>
      </c>
      <c r="E24" s="89"/>
      <c r="F24" s="89"/>
      <c r="G24" s="89"/>
      <c r="H24" s="89"/>
      <c r="I24" s="89"/>
      <c r="J24" s="89"/>
      <c r="K24" s="89"/>
      <c r="L24" s="90"/>
      <c r="M24" s="111"/>
      <c r="N24" s="112"/>
      <c r="O24" s="112"/>
      <c r="P24" s="113"/>
      <c r="Q24" s="111"/>
      <c r="R24" s="112"/>
      <c r="S24" s="112"/>
      <c r="T24" s="113"/>
      <c r="U24" s="111"/>
      <c r="V24" s="112"/>
      <c r="W24" s="112"/>
      <c r="X24" s="113"/>
    </row>
    <row r="25" spans="1:24" ht="16.5" customHeight="1">
      <c r="A25" s="74" t="s">
        <v>89</v>
      </c>
      <c r="B25" s="75"/>
      <c r="C25" s="17"/>
      <c r="D25" s="89" t="s">
        <v>116</v>
      </c>
      <c r="E25" s="89"/>
      <c r="F25" s="89"/>
      <c r="G25" s="89"/>
      <c r="H25" s="89"/>
      <c r="I25" s="89"/>
      <c r="J25" s="89"/>
      <c r="K25" s="89"/>
      <c r="L25" s="90"/>
      <c r="M25" s="111"/>
      <c r="N25" s="112"/>
      <c r="O25" s="112"/>
      <c r="P25" s="113"/>
      <c r="Q25" s="111"/>
      <c r="R25" s="112"/>
      <c r="S25" s="112"/>
      <c r="T25" s="113"/>
      <c r="U25" s="111"/>
      <c r="V25" s="112"/>
      <c r="W25" s="112"/>
      <c r="X25" s="113"/>
    </row>
    <row r="26" spans="1:24" ht="16.5" customHeight="1">
      <c r="A26" s="74" t="s">
        <v>90</v>
      </c>
      <c r="B26" s="75"/>
      <c r="C26" s="17"/>
      <c r="D26" s="89" t="s">
        <v>117</v>
      </c>
      <c r="E26" s="89"/>
      <c r="F26" s="89"/>
      <c r="G26" s="89"/>
      <c r="H26" s="89"/>
      <c r="I26" s="89"/>
      <c r="J26" s="89"/>
      <c r="K26" s="89"/>
      <c r="L26" s="90"/>
      <c r="M26" s="111"/>
      <c r="N26" s="112"/>
      <c r="O26" s="112"/>
      <c r="P26" s="113"/>
      <c r="Q26" s="111"/>
      <c r="R26" s="112"/>
      <c r="S26" s="112"/>
      <c r="T26" s="113"/>
      <c r="U26" s="111"/>
      <c r="V26" s="112"/>
      <c r="W26" s="112"/>
      <c r="X26" s="113"/>
    </row>
    <row r="27" spans="1:24" ht="24.75" customHeight="1">
      <c r="A27" s="74" t="s">
        <v>91</v>
      </c>
      <c r="B27" s="75"/>
      <c r="C27" s="17"/>
      <c r="D27" s="119" t="s">
        <v>118</v>
      </c>
      <c r="E27" s="119"/>
      <c r="F27" s="119"/>
      <c r="G27" s="119"/>
      <c r="H27" s="119"/>
      <c r="I27" s="119"/>
      <c r="J27" s="119"/>
      <c r="K27" s="119"/>
      <c r="L27" s="120"/>
      <c r="M27" s="105">
        <v>116803</v>
      </c>
      <c r="N27" s="106"/>
      <c r="O27" s="106"/>
      <c r="P27" s="107"/>
      <c r="Q27" s="105"/>
      <c r="R27" s="106"/>
      <c r="S27" s="106"/>
      <c r="T27" s="107"/>
      <c r="U27" s="105">
        <v>176403</v>
      </c>
      <c r="V27" s="106"/>
      <c r="W27" s="106"/>
      <c r="X27" s="107"/>
    </row>
    <row r="28" spans="1:24" ht="16.5" customHeight="1">
      <c r="A28" s="74" t="s">
        <v>92</v>
      </c>
      <c r="B28" s="75"/>
      <c r="C28" s="17"/>
      <c r="D28" s="89" t="s">
        <v>119</v>
      </c>
      <c r="E28" s="89"/>
      <c r="F28" s="89"/>
      <c r="G28" s="89"/>
      <c r="H28" s="89"/>
      <c r="I28" s="89"/>
      <c r="J28" s="89"/>
      <c r="K28" s="89"/>
      <c r="L28" s="90"/>
      <c r="M28" s="105"/>
      <c r="N28" s="106"/>
      <c r="O28" s="106"/>
      <c r="P28" s="107"/>
      <c r="Q28" s="105"/>
      <c r="R28" s="106"/>
      <c r="S28" s="106"/>
      <c r="T28" s="107"/>
      <c r="U28" s="105"/>
      <c r="V28" s="106"/>
      <c r="W28" s="106"/>
      <c r="X28" s="107"/>
    </row>
    <row r="29" spans="1:24" ht="24.75" customHeight="1">
      <c r="A29" s="74" t="s">
        <v>93</v>
      </c>
      <c r="B29" s="75"/>
      <c r="C29" s="17"/>
      <c r="D29" s="119" t="s">
        <v>120</v>
      </c>
      <c r="E29" s="119"/>
      <c r="F29" s="119"/>
      <c r="G29" s="119"/>
      <c r="H29" s="119"/>
      <c r="I29" s="119"/>
      <c r="J29" s="119"/>
      <c r="K29" s="119"/>
      <c r="L29" s="120"/>
      <c r="M29" s="111"/>
      <c r="N29" s="112"/>
      <c r="O29" s="112"/>
      <c r="P29" s="113"/>
      <c r="Q29" s="111"/>
      <c r="R29" s="112"/>
      <c r="S29" s="112"/>
      <c r="T29" s="113"/>
      <c r="U29" s="111"/>
      <c r="V29" s="112"/>
      <c r="W29" s="112"/>
      <c r="X29" s="113"/>
    </row>
    <row r="30" spans="1:24" ht="24.75" customHeight="1">
      <c r="A30" s="74" t="s">
        <v>94</v>
      </c>
      <c r="B30" s="75"/>
      <c r="C30" s="25"/>
      <c r="D30" s="95" t="s">
        <v>121</v>
      </c>
      <c r="E30" s="95"/>
      <c r="F30" s="95"/>
      <c r="G30" s="95"/>
      <c r="H30" s="95"/>
      <c r="I30" s="95"/>
      <c r="J30" s="95"/>
      <c r="K30" s="95"/>
      <c r="L30" s="96"/>
      <c r="M30" s="105"/>
      <c r="N30" s="106"/>
      <c r="O30" s="106"/>
      <c r="P30" s="107"/>
      <c r="Q30" s="105"/>
      <c r="R30" s="106"/>
      <c r="S30" s="106"/>
      <c r="T30" s="107"/>
      <c r="U30" s="105"/>
      <c r="V30" s="106"/>
      <c r="W30" s="106"/>
      <c r="X30" s="107"/>
    </row>
    <row r="31" spans="1:24" ht="16.5" customHeight="1">
      <c r="A31" s="74" t="s">
        <v>95</v>
      </c>
      <c r="B31" s="75"/>
      <c r="C31" s="23"/>
      <c r="D31" s="117" t="s">
        <v>122</v>
      </c>
      <c r="E31" s="117"/>
      <c r="F31" s="117"/>
      <c r="G31" s="117"/>
      <c r="H31" s="117"/>
      <c r="I31" s="117"/>
      <c r="J31" s="117"/>
      <c r="K31" s="117"/>
      <c r="L31" s="118"/>
      <c r="M31" s="105">
        <v>1072102</v>
      </c>
      <c r="N31" s="106"/>
      <c r="O31" s="106"/>
      <c r="P31" s="107"/>
      <c r="Q31" s="105"/>
      <c r="R31" s="106"/>
      <c r="S31" s="106"/>
      <c r="T31" s="107"/>
      <c r="U31" s="105">
        <v>235353</v>
      </c>
      <c r="V31" s="106"/>
      <c r="W31" s="106"/>
      <c r="X31" s="107"/>
    </row>
    <row r="32" spans="1:24" ht="16.5" customHeight="1">
      <c r="A32" s="74" t="s">
        <v>96</v>
      </c>
      <c r="B32" s="75"/>
      <c r="C32" s="17"/>
      <c r="D32" s="89" t="s">
        <v>123</v>
      </c>
      <c r="E32" s="89"/>
      <c r="F32" s="89"/>
      <c r="G32" s="89"/>
      <c r="H32" s="89"/>
      <c r="I32" s="89"/>
      <c r="J32" s="89"/>
      <c r="K32" s="89"/>
      <c r="L32" s="90"/>
      <c r="M32" s="111"/>
      <c r="N32" s="112"/>
      <c r="O32" s="112"/>
      <c r="P32" s="113"/>
      <c r="Q32" s="111"/>
      <c r="R32" s="112"/>
      <c r="S32" s="112"/>
      <c r="T32" s="113"/>
      <c r="U32" s="111"/>
      <c r="V32" s="112"/>
      <c r="W32" s="112"/>
      <c r="X32" s="113"/>
    </row>
    <row r="33" spans="1:24" ht="24.75" customHeight="1" thickBot="1">
      <c r="A33" s="154" t="s">
        <v>97</v>
      </c>
      <c r="B33" s="155"/>
      <c r="C33" s="26"/>
      <c r="D33" s="119" t="s">
        <v>124</v>
      </c>
      <c r="E33" s="119"/>
      <c r="F33" s="119"/>
      <c r="G33" s="119"/>
      <c r="H33" s="119"/>
      <c r="I33" s="119"/>
      <c r="J33" s="119"/>
      <c r="K33" s="119"/>
      <c r="L33" s="120"/>
      <c r="M33" s="132"/>
      <c r="N33" s="133"/>
      <c r="O33" s="133"/>
      <c r="P33" s="134"/>
      <c r="Q33" s="132"/>
      <c r="R33" s="133"/>
      <c r="S33" s="133"/>
      <c r="T33" s="134"/>
      <c r="U33" s="132"/>
      <c r="V33" s="133"/>
      <c r="W33" s="133"/>
      <c r="X33" s="134"/>
    </row>
    <row r="34" spans="1:24" ht="16.5" customHeight="1" thickBot="1">
      <c r="A34" s="63" t="s">
        <v>98</v>
      </c>
      <c r="B34" s="64"/>
      <c r="C34" s="27" t="s">
        <v>125</v>
      </c>
      <c r="D34" s="149" t="s">
        <v>126</v>
      </c>
      <c r="E34" s="149"/>
      <c r="F34" s="149"/>
      <c r="G34" s="149"/>
      <c r="H34" s="149"/>
      <c r="I34" s="149"/>
      <c r="J34" s="149"/>
      <c r="K34" s="149"/>
      <c r="L34" s="159"/>
      <c r="M34" s="69">
        <f>SUM(M35:P37)</f>
        <v>476769</v>
      </c>
      <c r="N34" s="70"/>
      <c r="O34" s="70"/>
      <c r="P34" s="71"/>
      <c r="Q34" s="69">
        <f>SUM(Q35:T37)</f>
        <v>0</v>
      </c>
      <c r="R34" s="70"/>
      <c r="S34" s="70"/>
      <c r="T34" s="71"/>
      <c r="U34" s="69">
        <f>SUM(U35:X37)</f>
        <v>850206</v>
      </c>
      <c r="V34" s="70"/>
      <c r="W34" s="70"/>
      <c r="X34" s="71"/>
    </row>
    <row r="35" spans="1:24" ht="16.5" customHeight="1">
      <c r="A35" s="65" t="s">
        <v>99</v>
      </c>
      <c r="B35" s="66"/>
      <c r="C35" s="16"/>
      <c r="D35" s="67" t="s">
        <v>127</v>
      </c>
      <c r="E35" s="67"/>
      <c r="F35" s="67"/>
      <c r="G35" s="67"/>
      <c r="H35" s="67"/>
      <c r="I35" s="67"/>
      <c r="J35" s="67"/>
      <c r="K35" s="67"/>
      <c r="L35" s="68"/>
      <c r="M35" s="102"/>
      <c r="N35" s="103"/>
      <c r="O35" s="103"/>
      <c r="P35" s="104"/>
      <c r="Q35" s="102"/>
      <c r="R35" s="103"/>
      <c r="S35" s="103"/>
      <c r="T35" s="104"/>
      <c r="U35" s="102"/>
      <c r="V35" s="103"/>
      <c r="W35" s="103"/>
      <c r="X35" s="104"/>
    </row>
    <row r="36" spans="1:24" ht="24.75" customHeight="1">
      <c r="A36" s="74" t="s">
        <v>100</v>
      </c>
      <c r="B36" s="75"/>
      <c r="C36" s="17"/>
      <c r="D36" s="119" t="s">
        <v>128</v>
      </c>
      <c r="E36" s="119"/>
      <c r="F36" s="119"/>
      <c r="G36" s="119"/>
      <c r="H36" s="119"/>
      <c r="I36" s="119"/>
      <c r="J36" s="119"/>
      <c r="K36" s="119"/>
      <c r="L36" s="120"/>
      <c r="M36" s="111">
        <v>43936</v>
      </c>
      <c r="N36" s="112"/>
      <c r="O36" s="112"/>
      <c r="P36" s="113"/>
      <c r="Q36" s="111"/>
      <c r="R36" s="112"/>
      <c r="S36" s="112"/>
      <c r="T36" s="113"/>
      <c r="U36" s="111">
        <v>34419</v>
      </c>
      <c r="V36" s="112"/>
      <c r="W36" s="112"/>
      <c r="X36" s="113"/>
    </row>
    <row r="37" spans="1:24" ht="16.5" customHeight="1" thickBot="1">
      <c r="A37" s="130" t="s">
        <v>101</v>
      </c>
      <c r="B37" s="131"/>
      <c r="C37" s="18"/>
      <c r="D37" s="91" t="s">
        <v>129</v>
      </c>
      <c r="E37" s="91"/>
      <c r="F37" s="91"/>
      <c r="G37" s="91"/>
      <c r="H37" s="91"/>
      <c r="I37" s="91"/>
      <c r="J37" s="91"/>
      <c r="K37" s="91"/>
      <c r="L37" s="92"/>
      <c r="M37" s="146">
        <v>432833</v>
      </c>
      <c r="N37" s="147"/>
      <c r="O37" s="147"/>
      <c r="P37" s="148"/>
      <c r="Q37" s="146"/>
      <c r="R37" s="147"/>
      <c r="S37" s="147"/>
      <c r="T37" s="148"/>
      <c r="U37" s="146">
        <v>815787</v>
      </c>
      <c r="V37" s="147"/>
      <c r="W37" s="147"/>
      <c r="X37" s="148"/>
    </row>
    <row r="38" spans="1:24" ht="6.75" customHeight="1" thickBo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</row>
    <row r="39" spans="1:24" ht="24.75" customHeight="1" thickBot="1">
      <c r="A39" s="63" t="s">
        <v>102</v>
      </c>
      <c r="B39" s="64"/>
      <c r="C39" s="160" t="s">
        <v>130</v>
      </c>
      <c r="D39" s="139"/>
      <c r="E39" s="139"/>
      <c r="F39" s="139"/>
      <c r="G39" s="139"/>
      <c r="H39" s="139"/>
      <c r="I39" s="139"/>
      <c r="J39" s="139"/>
      <c r="K39" s="139"/>
      <c r="L39" s="140"/>
      <c r="M39" s="69">
        <f>'1-3 lap'!M13:P13+'1-3 lap'!M24:P24+'1-3 lap'!M28:P28+'1-4 lap'!M34:P34</f>
        <v>5745725</v>
      </c>
      <c r="N39" s="70"/>
      <c r="O39" s="70"/>
      <c r="P39" s="71"/>
      <c r="Q39" s="69">
        <f>'1-3 lap'!Q13:T13+'1-3 lap'!Q24:T24+'1-3 lap'!Q28:T28+'1-4 lap'!Q34:T34</f>
        <v>0</v>
      </c>
      <c r="R39" s="70"/>
      <c r="S39" s="70"/>
      <c r="T39" s="71"/>
      <c r="U39" s="69">
        <f>'1-3 lap'!U13:X13+'1-3 lap'!U24:X24+'1-3 lap'!U28:X28+'1-4 lap'!U34:X34</f>
        <v>6110016</v>
      </c>
      <c r="V39" s="70"/>
      <c r="W39" s="70"/>
      <c r="X39" s="71"/>
    </row>
    <row r="41" spans="1:24">
      <c r="A41" s="13" t="s">
        <v>43</v>
      </c>
      <c r="C41" t="s">
        <v>309</v>
      </c>
      <c r="L41" s="14" t="s">
        <v>44</v>
      </c>
      <c r="M41" s="15" t="s">
        <v>45</v>
      </c>
      <c r="N41" s="15" t="s">
        <v>46</v>
      </c>
    </row>
    <row r="42" spans="1:24" ht="13.5" customHeight="1">
      <c r="N42" s="114" t="s">
        <v>47</v>
      </c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</sheetData>
  <mergeCells count="144">
    <mergeCell ref="N42:X42"/>
    <mergeCell ref="A38:X38"/>
    <mergeCell ref="A39:B39"/>
    <mergeCell ref="C39:L39"/>
    <mergeCell ref="M39:P39"/>
    <mergeCell ref="Q39:T39"/>
    <mergeCell ref="U39:X39"/>
    <mergeCell ref="U36:X36"/>
    <mergeCell ref="A37:B37"/>
    <mergeCell ref="D37:L37"/>
    <mergeCell ref="M37:P37"/>
    <mergeCell ref="Q37:T37"/>
    <mergeCell ref="U37:X37"/>
    <mergeCell ref="A36:B36"/>
    <mergeCell ref="D36:L36"/>
    <mergeCell ref="M36:P36"/>
    <mergeCell ref="Q36:T36"/>
    <mergeCell ref="U34:X34"/>
    <mergeCell ref="A35:B35"/>
    <mergeCell ref="D35:L35"/>
    <mergeCell ref="M35:P35"/>
    <mergeCell ref="Q35:T35"/>
    <mergeCell ref="U35:X35"/>
    <mergeCell ref="A34:B34"/>
    <mergeCell ref="D34:L34"/>
    <mergeCell ref="M34:P34"/>
    <mergeCell ref="Q34:T34"/>
    <mergeCell ref="U32:X32"/>
    <mergeCell ref="A33:B33"/>
    <mergeCell ref="D33:L33"/>
    <mergeCell ref="M33:P33"/>
    <mergeCell ref="Q33:T33"/>
    <mergeCell ref="U33:X33"/>
    <mergeCell ref="A32:B32"/>
    <mergeCell ref="D32:L32"/>
    <mergeCell ref="M32:P32"/>
    <mergeCell ref="Q32:T32"/>
    <mergeCell ref="U30:X30"/>
    <mergeCell ref="A31:B31"/>
    <mergeCell ref="D31:L31"/>
    <mergeCell ref="M31:P31"/>
    <mergeCell ref="Q31:T31"/>
    <mergeCell ref="U31:X31"/>
    <mergeCell ref="A30:B30"/>
    <mergeCell ref="D30:L30"/>
    <mergeCell ref="M30:P30"/>
    <mergeCell ref="Q30:T30"/>
    <mergeCell ref="U28:X28"/>
    <mergeCell ref="A29:B29"/>
    <mergeCell ref="D29:L29"/>
    <mergeCell ref="M29:P29"/>
    <mergeCell ref="Q29:T29"/>
    <mergeCell ref="U29:X29"/>
    <mergeCell ref="A28:B28"/>
    <mergeCell ref="D28:L28"/>
    <mergeCell ref="M28:P28"/>
    <mergeCell ref="Q28:T28"/>
    <mergeCell ref="U26:X26"/>
    <mergeCell ref="A27:B27"/>
    <mergeCell ref="D27:L27"/>
    <mergeCell ref="M27:P27"/>
    <mergeCell ref="Q27:T27"/>
    <mergeCell ref="U27:X27"/>
    <mergeCell ref="A26:B26"/>
    <mergeCell ref="D26:L26"/>
    <mergeCell ref="M26:P26"/>
    <mergeCell ref="Q26:T26"/>
    <mergeCell ref="U24:X24"/>
    <mergeCell ref="A25:B25"/>
    <mergeCell ref="D25:L25"/>
    <mergeCell ref="M25:P25"/>
    <mergeCell ref="Q25:T25"/>
    <mergeCell ref="U25:X25"/>
    <mergeCell ref="A24:B24"/>
    <mergeCell ref="D24:L24"/>
    <mergeCell ref="M24:P24"/>
    <mergeCell ref="Q24:T24"/>
    <mergeCell ref="U22:X22"/>
    <mergeCell ref="A23:B23"/>
    <mergeCell ref="D23:L23"/>
    <mergeCell ref="M23:P23"/>
    <mergeCell ref="Q23:T23"/>
    <mergeCell ref="U23:X23"/>
    <mergeCell ref="A22:B22"/>
    <mergeCell ref="D22:L22"/>
    <mergeCell ref="M22:P22"/>
    <mergeCell ref="Q22:T22"/>
    <mergeCell ref="U20:X20"/>
    <mergeCell ref="A21:B21"/>
    <mergeCell ref="D21:L21"/>
    <mergeCell ref="M21:P21"/>
    <mergeCell ref="Q21:T21"/>
    <mergeCell ref="U21:X21"/>
    <mergeCell ref="A20:B20"/>
    <mergeCell ref="D20:L20"/>
    <mergeCell ref="M20:P20"/>
    <mergeCell ref="Q20:T20"/>
    <mergeCell ref="U18:X18"/>
    <mergeCell ref="A19:B19"/>
    <mergeCell ref="D19:L19"/>
    <mergeCell ref="M19:P19"/>
    <mergeCell ref="Q19:T19"/>
    <mergeCell ref="U19:X19"/>
    <mergeCell ref="A18:B18"/>
    <mergeCell ref="D18:L18"/>
    <mergeCell ref="M18:P18"/>
    <mergeCell ref="Q18:T18"/>
    <mergeCell ref="U16:X16"/>
    <mergeCell ref="A17:B17"/>
    <mergeCell ref="D17:L17"/>
    <mergeCell ref="M17:P17"/>
    <mergeCell ref="Q17:T17"/>
    <mergeCell ref="U17:X17"/>
    <mergeCell ref="A16:B16"/>
    <mergeCell ref="D16:L16"/>
    <mergeCell ref="M16:P16"/>
    <mergeCell ref="Q16:T16"/>
    <mergeCell ref="U14:X14"/>
    <mergeCell ref="A15:B15"/>
    <mergeCell ref="D15:L15"/>
    <mergeCell ref="M15:P15"/>
    <mergeCell ref="Q15:T15"/>
    <mergeCell ref="U15:X15"/>
    <mergeCell ref="A14:B14"/>
    <mergeCell ref="D14:L14"/>
    <mergeCell ref="M14:P14"/>
    <mergeCell ref="Q14:T14"/>
    <mergeCell ref="U12:X12"/>
    <mergeCell ref="A13:B13"/>
    <mergeCell ref="D13:L13"/>
    <mergeCell ref="M13:P13"/>
    <mergeCell ref="Q13:T13"/>
    <mergeCell ref="U13:X13"/>
    <mergeCell ref="A12:B12"/>
    <mergeCell ref="C12:L12"/>
    <mergeCell ref="M12:P12"/>
    <mergeCell ref="Q12:T12"/>
    <mergeCell ref="A7:X7"/>
    <mergeCell ref="A8:X8"/>
    <mergeCell ref="A10:B11"/>
    <mergeCell ref="C10:L11"/>
    <mergeCell ref="M10:P11"/>
    <mergeCell ref="Q10:T11"/>
    <mergeCell ref="U10:X11"/>
  </mergeCells>
  <phoneticPr fontId="8" type="noConversion"/>
  <printOptions horizontalCentered="1"/>
  <pageMargins left="0.78740157480314965" right="0.78740157480314965" top="0.78740157480314965" bottom="0.708661417322834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activeCell="D38" sqref="D38"/>
    </sheetView>
  </sheetViews>
  <sheetFormatPr defaultRowHeight="15.75"/>
  <cols>
    <col min="1" max="2" width="3.25" customWidth="1"/>
    <col min="3" max="3" width="1.75" customWidth="1"/>
    <col min="4" max="4" width="5.625" customWidth="1"/>
    <col min="5" max="23" width="3.25" customWidth="1"/>
    <col min="24" max="24" width="4.25" customWidth="1"/>
  </cols>
  <sheetData>
    <row r="1" spans="1:24" ht="19.5" customHeight="1" thickBot="1">
      <c r="A1" s="5" t="s">
        <v>3</v>
      </c>
      <c r="F1" s="1">
        <v>2</v>
      </c>
      <c r="G1" s="3">
        <v>2</v>
      </c>
      <c r="H1" s="3">
        <v>1</v>
      </c>
      <c r="I1" s="3">
        <v>4</v>
      </c>
      <c r="J1" s="3">
        <v>3</v>
      </c>
      <c r="K1" s="3">
        <v>2</v>
      </c>
      <c r="L1" s="3">
        <v>0</v>
      </c>
      <c r="M1" s="2">
        <v>0</v>
      </c>
      <c r="N1" s="1">
        <v>7</v>
      </c>
      <c r="O1" s="3">
        <v>1</v>
      </c>
      <c r="P1" s="3">
        <v>1</v>
      </c>
      <c r="Q1" s="2">
        <v>2</v>
      </c>
      <c r="R1" s="1">
        <v>1</v>
      </c>
      <c r="S1" s="3">
        <v>1</v>
      </c>
      <c r="T1" s="2">
        <v>3</v>
      </c>
      <c r="U1" s="1">
        <v>0</v>
      </c>
      <c r="V1" s="2">
        <v>1</v>
      </c>
    </row>
    <row r="2" spans="1:24" ht="10.5" customHeight="1" thickBot="1"/>
    <row r="3" spans="1:24" ht="19.5" customHeight="1" thickBot="1">
      <c r="A3" s="5" t="s">
        <v>4</v>
      </c>
      <c r="F3" s="1">
        <v>0</v>
      </c>
      <c r="G3" s="3">
        <v>1</v>
      </c>
      <c r="H3" s="4" t="s">
        <v>2</v>
      </c>
      <c r="I3" s="3">
        <v>1</v>
      </c>
      <c r="J3" s="3">
        <v>4</v>
      </c>
      <c r="K3" s="4" t="s">
        <v>2</v>
      </c>
      <c r="L3" s="3">
        <v>0</v>
      </c>
      <c r="M3" s="3">
        <v>0</v>
      </c>
      <c r="N3" s="3">
        <v>0</v>
      </c>
      <c r="O3" s="3">
        <v>5</v>
      </c>
      <c r="P3" s="3">
        <v>8</v>
      </c>
      <c r="Q3" s="2">
        <v>4</v>
      </c>
      <c r="U3" s="6">
        <v>3</v>
      </c>
      <c r="V3" s="7">
        <v>1</v>
      </c>
    </row>
    <row r="4" spans="1:24" ht="13.5" customHeight="1"/>
    <row r="5" spans="1:24" ht="18.75">
      <c r="A5" s="8" t="s">
        <v>56</v>
      </c>
      <c r="K5" s="20"/>
      <c r="L5" s="10"/>
      <c r="M5" s="10" t="s">
        <v>306</v>
      </c>
      <c r="N5" s="10"/>
      <c r="O5" s="10"/>
      <c r="P5" s="10"/>
      <c r="Q5" s="10"/>
      <c r="R5" s="10"/>
      <c r="S5" s="10"/>
      <c r="T5" s="10"/>
      <c r="U5" s="20"/>
      <c r="X5" s="9" t="s">
        <v>5</v>
      </c>
    </row>
    <row r="6" spans="1:24" ht="10.5" customHeight="1"/>
    <row r="7" spans="1:24" ht="18.75">
      <c r="A7" s="47" t="s">
        <v>242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.75">
      <c r="A8" s="47" t="s">
        <v>243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5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 t="s">
        <v>12</v>
      </c>
    </row>
    <row r="10" spans="1:24" ht="15.75" customHeight="1">
      <c r="A10" s="48" t="s">
        <v>0</v>
      </c>
      <c r="B10" s="49"/>
      <c r="C10" s="52" t="s">
        <v>8</v>
      </c>
      <c r="D10" s="53"/>
      <c r="E10" s="53"/>
      <c r="F10" s="53"/>
      <c r="G10" s="53"/>
      <c r="H10" s="53"/>
      <c r="I10" s="53"/>
      <c r="J10" s="53"/>
      <c r="K10" s="53"/>
      <c r="L10" s="54"/>
      <c r="M10" s="52" t="s">
        <v>9</v>
      </c>
      <c r="N10" s="53"/>
      <c r="O10" s="53"/>
      <c r="P10" s="54"/>
      <c r="Q10" s="48" t="s">
        <v>10</v>
      </c>
      <c r="R10" s="58"/>
      <c r="S10" s="58"/>
      <c r="T10" s="49"/>
      <c r="U10" s="52" t="s">
        <v>11</v>
      </c>
      <c r="V10" s="53"/>
      <c r="W10" s="53"/>
      <c r="X10" s="54"/>
    </row>
    <row r="11" spans="1:24" ht="15.75" customHeight="1" thickBot="1">
      <c r="A11" s="50"/>
      <c r="B11" s="51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7"/>
      <c r="Q11" s="50"/>
      <c r="R11" s="59"/>
      <c r="S11" s="59"/>
      <c r="T11" s="51"/>
      <c r="U11" s="55"/>
      <c r="V11" s="56"/>
      <c r="W11" s="56"/>
      <c r="X11" s="57"/>
    </row>
    <row r="12" spans="1:24" ht="13.5" customHeight="1" thickBot="1">
      <c r="A12" s="60" t="s">
        <v>1</v>
      </c>
      <c r="B12" s="62"/>
      <c r="C12" s="60" t="s">
        <v>13</v>
      </c>
      <c r="D12" s="61"/>
      <c r="E12" s="61"/>
      <c r="F12" s="61"/>
      <c r="G12" s="61"/>
      <c r="H12" s="61"/>
      <c r="I12" s="61"/>
      <c r="J12" s="61"/>
      <c r="K12" s="61"/>
      <c r="L12" s="62"/>
      <c r="M12" s="60" t="s">
        <v>14</v>
      </c>
      <c r="N12" s="61"/>
      <c r="O12" s="61"/>
      <c r="P12" s="62"/>
      <c r="Q12" s="60" t="s">
        <v>15</v>
      </c>
      <c r="R12" s="61"/>
      <c r="S12" s="61"/>
      <c r="T12" s="62"/>
      <c r="U12" s="60" t="s">
        <v>16</v>
      </c>
      <c r="V12" s="61"/>
      <c r="W12" s="61"/>
      <c r="X12" s="62"/>
    </row>
    <row r="13" spans="1:24" ht="19.5" customHeight="1">
      <c r="A13" s="65" t="s">
        <v>17</v>
      </c>
      <c r="B13" s="66"/>
      <c r="C13" s="31"/>
      <c r="D13" s="161" t="s">
        <v>245</v>
      </c>
      <c r="E13" s="161"/>
      <c r="F13" s="161"/>
      <c r="G13" s="161"/>
      <c r="H13" s="161"/>
      <c r="I13" s="161"/>
      <c r="J13" s="161"/>
      <c r="K13" s="161"/>
      <c r="L13" s="162"/>
      <c r="M13" s="102">
        <v>13319</v>
      </c>
      <c r="N13" s="103"/>
      <c r="O13" s="103"/>
      <c r="P13" s="104"/>
      <c r="Q13" s="102"/>
      <c r="R13" s="103"/>
      <c r="S13" s="103"/>
      <c r="T13" s="104"/>
      <c r="U13" s="102">
        <v>15355</v>
      </c>
      <c r="V13" s="103"/>
      <c r="W13" s="103"/>
      <c r="X13" s="104"/>
    </row>
    <row r="14" spans="1:24" ht="19.5" customHeight="1" thickBot="1">
      <c r="A14" s="124" t="s">
        <v>35</v>
      </c>
      <c r="B14" s="125"/>
      <c r="C14" s="39"/>
      <c r="D14" s="165" t="s">
        <v>246</v>
      </c>
      <c r="E14" s="165"/>
      <c r="F14" s="165"/>
      <c r="G14" s="165"/>
      <c r="H14" s="165"/>
      <c r="I14" s="165"/>
      <c r="J14" s="165"/>
      <c r="K14" s="165"/>
      <c r="L14" s="166"/>
      <c r="M14" s="121"/>
      <c r="N14" s="122"/>
      <c r="O14" s="122"/>
      <c r="P14" s="123"/>
      <c r="Q14" s="121"/>
      <c r="R14" s="122"/>
      <c r="S14" s="122"/>
      <c r="T14" s="123"/>
      <c r="U14" s="121"/>
      <c r="V14" s="122"/>
      <c r="W14" s="122"/>
      <c r="X14" s="123"/>
    </row>
    <row r="15" spans="1:24" ht="19.5" customHeight="1" thickBot="1">
      <c r="A15" s="163" t="s">
        <v>163</v>
      </c>
      <c r="B15" s="164"/>
      <c r="C15" s="24"/>
      <c r="D15" s="79" t="s">
        <v>247</v>
      </c>
      <c r="E15" s="79"/>
      <c r="F15" s="79"/>
      <c r="G15" s="79"/>
      <c r="H15" s="79"/>
      <c r="I15" s="79"/>
      <c r="J15" s="79"/>
      <c r="K15" s="79"/>
      <c r="L15" s="80"/>
      <c r="M15" s="69">
        <f>SUM(M13:P14)</f>
        <v>13319</v>
      </c>
      <c r="N15" s="70"/>
      <c r="O15" s="70"/>
      <c r="P15" s="71"/>
      <c r="Q15" s="69">
        <f>SUM(Q13:T14)</f>
        <v>0</v>
      </c>
      <c r="R15" s="70"/>
      <c r="S15" s="70"/>
      <c r="T15" s="71"/>
      <c r="U15" s="69">
        <f>SUM(U13:X14)</f>
        <v>15355</v>
      </c>
      <c r="V15" s="70"/>
      <c r="W15" s="70"/>
      <c r="X15" s="71"/>
    </row>
    <row r="16" spans="1:24" ht="19.5" customHeight="1">
      <c r="A16" s="72" t="s">
        <v>36</v>
      </c>
      <c r="B16" s="73"/>
      <c r="C16" s="23"/>
      <c r="D16" s="117" t="s">
        <v>248</v>
      </c>
      <c r="E16" s="117"/>
      <c r="F16" s="117"/>
      <c r="G16" s="117"/>
      <c r="H16" s="117"/>
      <c r="I16" s="117"/>
      <c r="J16" s="117"/>
      <c r="K16" s="117"/>
      <c r="L16" s="118"/>
      <c r="M16" s="105"/>
      <c r="N16" s="106"/>
      <c r="O16" s="106"/>
      <c r="P16" s="107"/>
      <c r="Q16" s="105"/>
      <c r="R16" s="106"/>
      <c r="S16" s="106"/>
      <c r="T16" s="107"/>
      <c r="U16" s="105"/>
      <c r="V16" s="106"/>
      <c r="W16" s="106"/>
      <c r="X16" s="107"/>
    </row>
    <row r="17" spans="1:24" ht="19.5" customHeight="1" thickBot="1">
      <c r="A17" s="154" t="s">
        <v>37</v>
      </c>
      <c r="B17" s="155"/>
      <c r="C17" s="26"/>
      <c r="D17" s="167" t="s">
        <v>249</v>
      </c>
      <c r="E17" s="167"/>
      <c r="F17" s="167"/>
      <c r="G17" s="167"/>
      <c r="H17" s="167"/>
      <c r="I17" s="167"/>
      <c r="J17" s="167"/>
      <c r="K17" s="167"/>
      <c r="L17" s="168"/>
      <c r="M17" s="121">
        <v>22255</v>
      </c>
      <c r="N17" s="122"/>
      <c r="O17" s="122"/>
      <c r="P17" s="123"/>
      <c r="Q17" s="121"/>
      <c r="R17" s="122"/>
      <c r="S17" s="122"/>
      <c r="T17" s="123"/>
      <c r="U17" s="121"/>
      <c r="V17" s="122"/>
      <c r="W17" s="122"/>
      <c r="X17" s="123"/>
    </row>
    <row r="18" spans="1:24" ht="19.5" customHeight="1" thickBot="1">
      <c r="A18" s="163" t="s">
        <v>103</v>
      </c>
      <c r="B18" s="164"/>
      <c r="C18" s="24"/>
      <c r="D18" s="79" t="s">
        <v>250</v>
      </c>
      <c r="E18" s="79"/>
      <c r="F18" s="79"/>
      <c r="G18" s="79"/>
      <c r="H18" s="79"/>
      <c r="I18" s="79"/>
      <c r="J18" s="79"/>
      <c r="K18" s="79"/>
      <c r="L18" s="80"/>
      <c r="M18" s="69">
        <f>SUM(M16:P17)</f>
        <v>22255</v>
      </c>
      <c r="N18" s="70"/>
      <c r="O18" s="70"/>
      <c r="P18" s="71"/>
      <c r="Q18" s="69">
        <f>SUM(Q16:T17)</f>
        <v>0</v>
      </c>
      <c r="R18" s="70"/>
      <c r="S18" s="70"/>
      <c r="T18" s="71"/>
      <c r="U18" s="69">
        <f>SUM(U16:X17)</f>
        <v>0</v>
      </c>
      <c r="V18" s="70"/>
      <c r="W18" s="70"/>
      <c r="X18" s="71"/>
    </row>
    <row r="19" spans="1:24" ht="19.5" customHeight="1" thickBot="1">
      <c r="A19" s="163" t="s">
        <v>67</v>
      </c>
      <c r="B19" s="164"/>
      <c r="C19" s="24"/>
      <c r="D19" s="139" t="s">
        <v>251</v>
      </c>
      <c r="E19" s="139"/>
      <c r="F19" s="139"/>
      <c r="G19" s="139"/>
      <c r="H19" s="139"/>
      <c r="I19" s="139"/>
      <c r="J19" s="139"/>
      <c r="K19" s="139"/>
      <c r="L19" s="140"/>
      <c r="M19" s="69">
        <v>1009288</v>
      </c>
      <c r="N19" s="70"/>
      <c r="O19" s="70"/>
      <c r="P19" s="71"/>
      <c r="Q19" s="69"/>
      <c r="R19" s="70"/>
      <c r="S19" s="70"/>
      <c r="T19" s="71"/>
      <c r="U19" s="69">
        <v>794600</v>
      </c>
      <c r="V19" s="70"/>
      <c r="W19" s="70"/>
      <c r="X19" s="71"/>
    </row>
    <row r="20" spans="1:24" ht="19.5" customHeight="1">
      <c r="A20" s="72"/>
      <c r="B20" s="73"/>
      <c r="C20" s="23"/>
      <c r="D20" s="128" t="s">
        <v>252</v>
      </c>
      <c r="E20" s="128"/>
      <c r="F20" s="128"/>
      <c r="G20" s="128"/>
      <c r="H20" s="128"/>
      <c r="I20" s="128"/>
      <c r="J20" s="128"/>
      <c r="K20" s="128"/>
      <c r="L20" s="129"/>
      <c r="M20" s="111"/>
      <c r="N20" s="112"/>
      <c r="O20" s="112"/>
      <c r="P20" s="113"/>
      <c r="Q20" s="111"/>
      <c r="R20" s="112"/>
      <c r="S20" s="112"/>
      <c r="T20" s="113"/>
      <c r="U20" s="111"/>
      <c r="V20" s="112"/>
      <c r="W20" s="112"/>
      <c r="X20" s="113"/>
    </row>
    <row r="21" spans="1:24" ht="19.5" customHeight="1">
      <c r="A21" s="154" t="s">
        <v>38</v>
      </c>
      <c r="B21" s="155"/>
      <c r="C21" s="17"/>
      <c r="D21" s="89" t="s">
        <v>253</v>
      </c>
      <c r="E21" s="89"/>
      <c r="F21" s="89"/>
      <c r="G21" s="89"/>
      <c r="H21" s="89"/>
      <c r="I21" s="89"/>
      <c r="J21" s="89"/>
      <c r="K21" s="89"/>
      <c r="L21" s="90"/>
      <c r="M21" s="111">
        <v>5559</v>
      </c>
      <c r="N21" s="112"/>
      <c r="O21" s="112"/>
      <c r="P21" s="113"/>
      <c r="Q21" s="111"/>
      <c r="R21" s="112"/>
      <c r="S21" s="112"/>
      <c r="T21" s="113"/>
      <c r="U21" s="111">
        <v>5945</v>
      </c>
      <c r="V21" s="112"/>
      <c r="W21" s="112"/>
      <c r="X21" s="113"/>
    </row>
    <row r="22" spans="1:24" ht="19.5" customHeight="1">
      <c r="A22" s="154" t="s">
        <v>39</v>
      </c>
      <c r="B22" s="155"/>
      <c r="C22" s="17"/>
      <c r="D22" s="89" t="s">
        <v>254</v>
      </c>
      <c r="E22" s="89"/>
      <c r="F22" s="89"/>
      <c r="G22" s="89"/>
      <c r="H22" s="89"/>
      <c r="I22" s="89"/>
      <c r="J22" s="89"/>
      <c r="K22" s="89"/>
      <c r="L22" s="90"/>
      <c r="M22" s="111">
        <v>304845</v>
      </c>
      <c r="N22" s="112"/>
      <c r="O22" s="112"/>
      <c r="P22" s="113"/>
      <c r="Q22" s="111"/>
      <c r="R22" s="112"/>
      <c r="S22" s="112"/>
      <c r="T22" s="113"/>
      <c r="U22" s="111">
        <v>415356</v>
      </c>
      <c r="V22" s="112"/>
      <c r="W22" s="112"/>
      <c r="X22" s="113"/>
    </row>
    <row r="23" spans="1:24" ht="19.5" customHeight="1">
      <c r="A23" s="154" t="s">
        <v>40</v>
      </c>
      <c r="B23" s="155"/>
      <c r="C23" s="17"/>
      <c r="D23" s="89" t="s">
        <v>255</v>
      </c>
      <c r="E23" s="89"/>
      <c r="F23" s="89"/>
      <c r="G23" s="89"/>
      <c r="H23" s="89"/>
      <c r="I23" s="89"/>
      <c r="J23" s="89"/>
      <c r="K23" s="89"/>
      <c r="L23" s="90"/>
      <c r="M23" s="111">
        <v>4778</v>
      </c>
      <c r="N23" s="112"/>
      <c r="O23" s="112"/>
      <c r="P23" s="113"/>
      <c r="Q23" s="111"/>
      <c r="R23" s="112"/>
      <c r="S23" s="112"/>
      <c r="T23" s="113"/>
      <c r="U23" s="111">
        <v>6817</v>
      </c>
      <c r="V23" s="112"/>
      <c r="W23" s="112"/>
      <c r="X23" s="113"/>
    </row>
    <row r="24" spans="1:24" ht="19.5" customHeight="1">
      <c r="A24" s="154" t="s">
        <v>41</v>
      </c>
      <c r="B24" s="155"/>
      <c r="C24" s="17"/>
      <c r="D24" s="89" t="s">
        <v>256</v>
      </c>
      <c r="E24" s="89"/>
      <c r="F24" s="89"/>
      <c r="G24" s="89"/>
      <c r="H24" s="89"/>
      <c r="I24" s="89"/>
      <c r="J24" s="89"/>
      <c r="K24" s="89"/>
      <c r="L24" s="90"/>
      <c r="M24" s="111"/>
      <c r="N24" s="112"/>
      <c r="O24" s="112"/>
      <c r="P24" s="113"/>
      <c r="Q24" s="111"/>
      <c r="R24" s="112"/>
      <c r="S24" s="112"/>
      <c r="T24" s="113"/>
      <c r="U24" s="111" t="s">
        <v>302</v>
      </c>
      <c r="V24" s="112"/>
      <c r="W24" s="112"/>
      <c r="X24" s="113"/>
    </row>
    <row r="25" spans="1:24" ht="19.5" customHeight="1" thickBot="1">
      <c r="A25" s="154" t="s">
        <v>42</v>
      </c>
      <c r="B25" s="155"/>
      <c r="C25" s="26"/>
      <c r="D25" s="167" t="s">
        <v>257</v>
      </c>
      <c r="E25" s="167"/>
      <c r="F25" s="167"/>
      <c r="G25" s="167"/>
      <c r="H25" s="167"/>
      <c r="I25" s="167"/>
      <c r="J25" s="167"/>
      <c r="K25" s="167"/>
      <c r="L25" s="168"/>
      <c r="M25" s="132">
        <v>2441</v>
      </c>
      <c r="N25" s="133"/>
      <c r="O25" s="133"/>
      <c r="P25" s="134"/>
      <c r="Q25" s="132"/>
      <c r="R25" s="133"/>
      <c r="S25" s="133"/>
      <c r="T25" s="134"/>
      <c r="U25" s="132">
        <v>5570</v>
      </c>
      <c r="V25" s="133"/>
      <c r="W25" s="133"/>
      <c r="X25" s="134"/>
    </row>
    <row r="26" spans="1:24" ht="19.5" customHeight="1" thickBot="1">
      <c r="A26" s="163" t="s">
        <v>185</v>
      </c>
      <c r="B26" s="164"/>
      <c r="C26" s="24"/>
      <c r="D26" s="169" t="s">
        <v>262</v>
      </c>
      <c r="E26" s="169"/>
      <c r="F26" s="169"/>
      <c r="G26" s="169"/>
      <c r="H26" s="169"/>
      <c r="I26" s="169"/>
      <c r="J26" s="169"/>
      <c r="K26" s="169"/>
      <c r="L26" s="170"/>
      <c r="M26" s="69">
        <f>SUM(M21:P25)</f>
        <v>317623</v>
      </c>
      <c r="N26" s="70"/>
      <c r="O26" s="70"/>
      <c r="P26" s="71"/>
      <c r="Q26" s="69">
        <f>SUM(Q21:T25)</f>
        <v>0</v>
      </c>
      <c r="R26" s="70"/>
      <c r="S26" s="70"/>
      <c r="T26" s="71"/>
      <c r="U26" s="69">
        <f>SUM(U21:X25)</f>
        <v>433688</v>
      </c>
      <c r="V26" s="70"/>
      <c r="W26" s="70"/>
      <c r="X26" s="71"/>
    </row>
    <row r="27" spans="1:24" ht="19.5" customHeight="1">
      <c r="A27" s="72" t="s">
        <v>18</v>
      </c>
      <c r="B27" s="73"/>
      <c r="C27" s="23"/>
      <c r="D27" s="128" t="s">
        <v>258</v>
      </c>
      <c r="E27" s="128"/>
      <c r="F27" s="128"/>
      <c r="G27" s="128"/>
      <c r="H27" s="128"/>
      <c r="I27" s="128"/>
      <c r="J27" s="128"/>
      <c r="K27" s="128"/>
      <c r="L27" s="129"/>
      <c r="M27" s="105">
        <v>149206</v>
      </c>
      <c r="N27" s="106"/>
      <c r="O27" s="106"/>
      <c r="P27" s="107"/>
      <c r="Q27" s="105"/>
      <c r="R27" s="106"/>
      <c r="S27" s="106"/>
      <c r="T27" s="107"/>
      <c r="U27" s="105">
        <v>140042</v>
      </c>
      <c r="V27" s="106"/>
      <c r="W27" s="106"/>
      <c r="X27" s="107"/>
    </row>
    <row r="28" spans="1:24" ht="19.5" customHeight="1">
      <c r="A28" s="74" t="s">
        <v>19</v>
      </c>
      <c r="B28" s="75"/>
      <c r="C28" s="17"/>
      <c r="D28" s="89" t="s">
        <v>259</v>
      </c>
      <c r="E28" s="89"/>
      <c r="F28" s="89"/>
      <c r="G28" s="89"/>
      <c r="H28" s="89"/>
      <c r="I28" s="89"/>
      <c r="J28" s="89"/>
      <c r="K28" s="89"/>
      <c r="L28" s="90"/>
      <c r="M28" s="105">
        <v>19751</v>
      </c>
      <c r="N28" s="106"/>
      <c r="O28" s="106"/>
      <c r="P28" s="107"/>
      <c r="Q28" s="105"/>
      <c r="R28" s="106"/>
      <c r="S28" s="106"/>
      <c r="T28" s="107"/>
      <c r="U28" s="105">
        <v>19493</v>
      </c>
      <c r="V28" s="106"/>
      <c r="W28" s="106"/>
      <c r="X28" s="107"/>
    </row>
    <row r="29" spans="1:24" ht="19.5" customHeight="1" thickBot="1">
      <c r="A29" s="154" t="s">
        <v>20</v>
      </c>
      <c r="B29" s="155"/>
      <c r="C29" s="26"/>
      <c r="D29" s="126" t="s">
        <v>260</v>
      </c>
      <c r="E29" s="126"/>
      <c r="F29" s="126"/>
      <c r="G29" s="126"/>
      <c r="H29" s="126"/>
      <c r="I29" s="126"/>
      <c r="J29" s="126"/>
      <c r="K29" s="126"/>
      <c r="L29" s="127"/>
      <c r="M29" s="132">
        <v>49495</v>
      </c>
      <c r="N29" s="133"/>
      <c r="O29" s="133"/>
      <c r="P29" s="134"/>
      <c r="Q29" s="132"/>
      <c r="R29" s="133"/>
      <c r="S29" s="133"/>
      <c r="T29" s="134"/>
      <c r="U29" s="132">
        <v>46142</v>
      </c>
      <c r="V29" s="133"/>
      <c r="W29" s="133"/>
      <c r="X29" s="134"/>
    </row>
    <row r="30" spans="1:24" ht="19.5" customHeight="1" thickBot="1">
      <c r="A30" s="163" t="s">
        <v>223</v>
      </c>
      <c r="B30" s="164"/>
      <c r="C30" s="22"/>
      <c r="D30" s="149" t="s">
        <v>261</v>
      </c>
      <c r="E30" s="149"/>
      <c r="F30" s="149"/>
      <c r="G30" s="149"/>
      <c r="H30" s="149"/>
      <c r="I30" s="149"/>
      <c r="J30" s="149"/>
      <c r="K30" s="149"/>
      <c r="L30" s="159"/>
      <c r="M30" s="69">
        <f>SUM(M27:P29)</f>
        <v>218452</v>
      </c>
      <c r="N30" s="70"/>
      <c r="O30" s="70"/>
      <c r="P30" s="71"/>
      <c r="Q30" s="69">
        <f>SUM(Q27:T29)</f>
        <v>0</v>
      </c>
      <c r="R30" s="70"/>
      <c r="S30" s="70"/>
      <c r="T30" s="71"/>
      <c r="U30" s="69">
        <f>SUM(U27:X29)</f>
        <v>205677</v>
      </c>
      <c r="V30" s="70"/>
      <c r="W30" s="70"/>
      <c r="X30" s="71"/>
    </row>
    <row r="31" spans="1:24" ht="19.5" customHeight="1" thickBot="1">
      <c r="A31" s="163" t="s">
        <v>225</v>
      </c>
      <c r="B31" s="164"/>
      <c r="C31" s="24"/>
      <c r="D31" s="79" t="s">
        <v>263</v>
      </c>
      <c r="E31" s="79"/>
      <c r="F31" s="79"/>
      <c r="G31" s="79"/>
      <c r="H31" s="79"/>
      <c r="I31" s="79"/>
      <c r="J31" s="79"/>
      <c r="K31" s="79"/>
      <c r="L31" s="80"/>
      <c r="M31" s="69">
        <v>32398</v>
      </c>
      <c r="N31" s="70"/>
      <c r="O31" s="70"/>
      <c r="P31" s="71"/>
      <c r="Q31" s="69"/>
      <c r="R31" s="70"/>
      <c r="S31" s="70"/>
      <c r="T31" s="71"/>
      <c r="U31" s="69">
        <v>44246</v>
      </c>
      <c r="V31" s="70"/>
      <c r="W31" s="70"/>
      <c r="X31" s="71"/>
    </row>
    <row r="32" spans="1:24" ht="19.5" customHeight="1" thickBot="1">
      <c r="A32" s="163" t="s">
        <v>229</v>
      </c>
      <c r="B32" s="164"/>
      <c r="C32" s="24"/>
      <c r="D32" s="79" t="s">
        <v>264</v>
      </c>
      <c r="E32" s="79"/>
      <c r="F32" s="79"/>
      <c r="G32" s="79"/>
      <c r="H32" s="79"/>
      <c r="I32" s="79"/>
      <c r="J32" s="79"/>
      <c r="K32" s="79"/>
      <c r="L32" s="80"/>
      <c r="M32" s="69">
        <v>86177</v>
      </c>
      <c r="N32" s="70"/>
      <c r="O32" s="70"/>
      <c r="P32" s="71"/>
      <c r="Q32" s="69"/>
      <c r="R32" s="70"/>
      <c r="S32" s="70"/>
      <c r="T32" s="71"/>
      <c r="U32" s="69">
        <v>97804</v>
      </c>
      <c r="V32" s="70"/>
      <c r="W32" s="70"/>
      <c r="X32" s="71"/>
    </row>
    <row r="33" spans="1:24" ht="19.5" customHeight="1" thickBot="1">
      <c r="A33" s="124"/>
      <c r="B33" s="125"/>
      <c r="C33" s="39"/>
      <c r="D33" s="128" t="s">
        <v>265</v>
      </c>
      <c r="E33" s="128"/>
      <c r="F33" s="128"/>
      <c r="G33" s="128"/>
      <c r="H33" s="128"/>
      <c r="I33" s="128"/>
      <c r="J33" s="128"/>
      <c r="K33" s="128"/>
      <c r="L33" s="129"/>
      <c r="M33" s="171"/>
      <c r="N33" s="172"/>
      <c r="O33" s="172"/>
      <c r="P33" s="173"/>
      <c r="Q33" s="171"/>
      <c r="R33" s="172"/>
      <c r="S33" s="172"/>
      <c r="T33" s="173"/>
      <c r="U33" s="171">
        <v>19920</v>
      </c>
      <c r="V33" s="172"/>
      <c r="W33" s="172"/>
      <c r="X33" s="173"/>
    </row>
    <row r="34" spans="1:24" ht="28.5" customHeight="1" thickBot="1">
      <c r="A34" s="163" t="s">
        <v>244</v>
      </c>
      <c r="B34" s="164"/>
      <c r="C34" s="27"/>
      <c r="D34" s="149" t="s">
        <v>266</v>
      </c>
      <c r="E34" s="149"/>
      <c r="F34" s="149"/>
      <c r="G34" s="149"/>
      <c r="H34" s="149"/>
      <c r="I34" s="149"/>
      <c r="J34" s="149"/>
      <c r="K34" s="149"/>
      <c r="L34" s="159"/>
      <c r="M34" s="69">
        <f>M15+M18+M19-M26-M30-M31-M32</f>
        <v>390212</v>
      </c>
      <c r="N34" s="70"/>
      <c r="O34" s="70"/>
      <c r="P34" s="71"/>
      <c r="Q34" s="69">
        <f>Q15+Q18+Q19-Q26-Q30-Q31-Q32</f>
        <v>0</v>
      </c>
      <c r="R34" s="70"/>
      <c r="S34" s="70"/>
      <c r="T34" s="71"/>
      <c r="U34" s="69">
        <f>U15+U18+U19-U26-U30-U31-U32</f>
        <v>28540</v>
      </c>
      <c r="V34" s="70"/>
      <c r="W34" s="70"/>
      <c r="X34" s="71"/>
    </row>
    <row r="35" spans="1:24" ht="16.5" customHeight="1">
      <c r="A35" s="30"/>
      <c r="B35" s="30"/>
      <c r="C35" s="38"/>
      <c r="D35" s="19"/>
      <c r="E35" s="19"/>
      <c r="F35" s="19"/>
      <c r="G35" s="19"/>
      <c r="H35" s="19"/>
      <c r="I35" s="19"/>
      <c r="J35" s="19"/>
      <c r="K35" s="19"/>
      <c r="L35" s="1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6.5" customHeight="1">
      <c r="A36" s="30"/>
      <c r="B36" s="30"/>
      <c r="C36" s="38"/>
      <c r="D36" s="19"/>
      <c r="E36" s="19"/>
      <c r="F36" s="19"/>
      <c r="G36" s="19"/>
      <c r="H36" s="19"/>
      <c r="I36" s="19"/>
      <c r="J36" s="19"/>
      <c r="K36" s="19"/>
      <c r="L36" s="1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8" spans="1:24">
      <c r="A38" s="13" t="s">
        <v>43</v>
      </c>
      <c r="D38" t="s">
        <v>310</v>
      </c>
      <c r="L38" s="14" t="s">
        <v>44</v>
      </c>
      <c r="M38" s="15" t="s">
        <v>45</v>
      </c>
      <c r="N38" s="15" t="s">
        <v>303</v>
      </c>
    </row>
    <row r="39" spans="1:24" ht="13.5" customHeight="1">
      <c r="N39" s="114" t="s">
        <v>47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</sheetData>
  <mergeCells count="123">
    <mergeCell ref="N39:X39"/>
    <mergeCell ref="U34:X34"/>
    <mergeCell ref="A34:B34"/>
    <mergeCell ref="D34:L34"/>
    <mergeCell ref="M34:P34"/>
    <mergeCell ref="Q34:T34"/>
    <mergeCell ref="U32:X32"/>
    <mergeCell ref="A33:B33"/>
    <mergeCell ref="D33:L33"/>
    <mergeCell ref="M33:P33"/>
    <mergeCell ref="Q33:T33"/>
    <mergeCell ref="U33:X33"/>
    <mergeCell ref="A32:B32"/>
    <mergeCell ref="D32:L32"/>
    <mergeCell ref="M32:P32"/>
    <mergeCell ref="Q32:T32"/>
    <mergeCell ref="U30:X30"/>
    <mergeCell ref="A31:B31"/>
    <mergeCell ref="D31:L31"/>
    <mergeCell ref="M31:P31"/>
    <mergeCell ref="Q31:T31"/>
    <mergeCell ref="U31:X31"/>
    <mergeCell ref="A30:B30"/>
    <mergeCell ref="D30:L30"/>
    <mergeCell ref="M30:P30"/>
    <mergeCell ref="Q30:T30"/>
    <mergeCell ref="U28:X28"/>
    <mergeCell ref="A29:B29"/>
    <mergeCell ref="D29:L29"/>
    <mergeCell ref="M29:P29"/>
    <mergeCell ref="Q29:T29"/>
    <mergeCell ref="U29:X29"/>
    <mergeCell ref="A28:B28"/>
    <mergeCell ref="D28:L28"/>
    <mergeCell ref="M28:P28"/>
    <mergeCell ref="Q28:T28"/>
    <mergeCell ref="U26:X26"/>
    <mergeCell ref="A27:B27"/>
    <mergeCell ref="D27:L27"/>
    <mergeCell ref="M27:P27"/>
    <mergeCell ref="Q27:T27"/>
    <mergeCell ref="U27:X27"/>
    <mergeCell ref="A26:B26"/>
    <mergeCell ref="D26:L26"/>
    <mergeCell ref="M26:P26"/>
    <mergeCell ref="Q26:T26"/>
    <mergeCell ref="U24:X24"/>
    <mergeCell ref="A25:B25"/>
    <mergeCell ref="D25:L25"/>
    <mergeCell ref="M25:P25"/>
    <mergeCell ref="Q25:T25"/>
    <mergeCell ref="U25:X25"/>
    <mergeCell ref="A24:B24"/>
    <mergeCell ref="D24:L24"/>
    <mergeCell ref="M24:P24"/>
    <mergeCell ref="Q24:T24"/>
    <mergeCell ref="U22:X22"/>
    <mergeCell ref="A23:B23"/>
    <mergeCell ref="D23:L23"/>
    <mergeCell ref="M23:P23"/>
    <mergeCell ref="Q23:T23"/>
    <mergeCell ref="U23:X23"/>
    <mergeCell ref="A22:B22"/>
    <mergeCell ref="D22:L22"/>
    <mergeCell ref="M22:P22"/>
    <mergeCell ref="Q22:T22"/>
    <mergeCell ref="U20:X20"/>
    <mergeCell ref="A21:B21"/>
    <mergeCell ref="D21:L21"/>
    <mergeCell ref="M21:P21"/>
    <mergeCell ref="Q21:T21"/>
    <mergeCell ref="U21:X21"/>
    <mergeCell ref="A20:B20"/>
    <mergeCell ref="D20:L20"/>
    <mergeCell ref="M20:P20"/>
    <mergeCell ref="Q20:T20"/>
    <mergeCell ref="U18:X18"/>
    <mergeCell ref="A19:B19"/>
    <mergeCell ref="D19:L19"/>
    <mergeCell ref="M19:P19"/>
    <mergeCell ref="Q19:T19"/>
    <mergeCell ref="U19:X19"/>
    <mergeCell ref="A18:B18"/>
    <mergeCell ref="D18:L18"/>
    <mergeCell ref="M18:P18"/>
    <mergeCell ref="Q18:T18"/>
    <mergeCell ref="U16:X16"/>
    <mergeCell ref="A17:B17"/>
    <mergeCell ref="D17:L17"/>
    <mergeCell ref="M17:P17"/>
    <mergeCell ref="Q17:T17"/>
    <mergeCell ref="U17:X17"/>
    <mergeCell ref="A16:B16"/>
    <mergeCell ref="D16:L16"/>
    <mergeCell ref="M16:P16"/>
    <mergeCell ref="Q16:T16"/>
    <mergeCell ref="U14:X14"/>
    <mergeCell ref="A15:B15"/>
    <mergeCell ref="D15:L15"/>
    <mergeCell ref="M15:P15"/>
    <mergeCell ref="Q15:T15"/>
    <mergeCell ref="U15:X15"/>
    <mergeCell ref="A14:B14"/>
    <mergeCell ref="D14:L14"/>
    <mergeCell ref="M14:P14"/>
    <mergeCell ref="Q14:T14"/>
    <mergeCell ref="U12:X12"/>
    <mergeCell ref="A13:B13"/>
    <mergeCell ref="D13:L13"/>
    <mergeCell ref="M13:P13"/>
    <mergeCell ref="Q13:T13"/>
    <mergeCell ref="U13:X13"/>
    <mergeCell ref="A12:B12"/>
    <mergeCell ref="C12:L12"/>
    <mergeCell ref="M12:P12"/>
    <mergeCell ref="Q12:T12"/>
    <mergeCell ref="A7:X7"/>
    <mergeCell ref="A8:X8"/>
    <mergeCell ref="A10:B11"/>
    <mergeCell ref="C10:L11"/>
    <mergeCell ref="M10:P11"/>
    <mergeCell ref="Q10:T11"/>
    <mergeCell ref="U10:X11"/>
  </mergeCells>
  <phoneticPr fontId="8" type="noConversion"/>
  <printOptions horizontalCentered="1"/>
  <pageMargins left="0.59055118110236227" right="0.59055118110236227" top="0.78740157480314965" bottom="0.708661417322834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6"/>
  <sheetViews>
    <sheetView tabSelected="1" workbookViewId="0">
      <selection activeCell="D45" sqref="D45"/>
    </sheetView>
  </sheetViews>
  <sheetFormatPr defaultRowHeight="15.75"/>
  <cols>
    <col min="1" max="2" width="3.25" customWidth="1"/>
    <col min="3" max="3" width="1.5" customWidth="1"/>
    <col min="4" max="4" width="6.5" customWidth="1"/>
    <col min="5" max="23" width="3.25" customWidth="1"/>
    <col min="24" max="24" width="3.625" customWidth="1"/>
  </cols>
  <sheetData>
    <row r="1" spans="1:24" ht="19.5" customHeight="1" thickBot="1">
      <c r="A1" s="5" t="s">
        <v>3</v>
      </c>
      <c r="F1" s="1">
        <v>2</v>
      </c>
      <c r="G1" s="3">
        <v>2</v>
      </c>
      <c r="H1" s="3">
        <v>1</v>
      </c>
      <c r="I1" s="3">
        <v>4</v>
      </c>
      <c r="J1" s="3">
        <v>3</v>
      </c>
      <c r="K1" s="3">
        <v>2</v>
      </c>
      <c r="L1" s="3">
        <v>0</v>
      </c>
      <c r="M1" s="2">
        <v>0</v>
      </c>
      <c r="N1" s="1">
        <v>7</v>
      </c>
      <c r="O1" s="3">
        <v>1</v>
      </c>
      <c r="P1" s="3">
        <v>1</v>
      </c>
      <c r="Q1" s="2">
        <v>2</v>
      </c>
      <c r="R1" s="1">
        <v>1</v>
      </c>
      <c r="S1" s="3">
        <v>1</v>
      </c>
      <c r="T1" s="2">
        <v>3</v>
      </c>
      <c r="U1" s="1">
        <v>0</v>
      </c>
      <c r="V1" s="2">
        <v>1</v>
      </c>
    </row>
    <row r="2" spans="1:24" ht="10.5" customHeight="1" thickBot="1"/>
    <row r="3" spans="1:24" ht="19.5" customHeight="1" thickBot="1">
      <c r="A3" s="5" t="s">
        <v>4</v>
      </c>
      <c r="F3" s="1">
        <v>0</v>
      </c>
      <c r="G3" s="3">
        <v>1</v>
      </c>
      <c r="H3" s="4" t="s">
        <v>2</v>
      </c>
      <c r="I3" s="3">
        <v>1</v>
      </c>
      <c r="J3" s="3">
        <v>4</v>
      </c>
      <c r="K3" s="4" t="s">
        <v>2</v>
      </c>
      <c r="L3" s="3">
        <v>0</v>
      </c>
      <c r="M3" s="3">
        <v>0</v>
      </c>
      <c r="N3" s="3">
        <v>0</v>
      </c>
      <c r="O3" s="3">
        <v>5</v>
      </c>
      <c r="P3" s="3">
        <v>8</v>
      </c>
      <c r="Q3" s="2">
        <v>4</v>
      </c>
      <c r="U3" s="6">
        <v>3</v>
      </c>
      <c r="V3" s="7">
        <v>2</v>
      </c>
    </row>
    <row r="4" spans="1:24" ht="13.5" customHeight="1"/>
    <row r="5" spans="1:24" ht="18.75">
      <c r="A5" s="8" t="s">
        <v>56</v>
      </c>
      <c r="K5" s="20"/>
      <c r="L5" s="10"/>
      <c r="M5" s="10" t="s">
        <v>305</v>
      </c>
      <c r="N5" s="10"/>
      <c r="O5" s="10"/>
      <c r="P5" s="10"/>
      <c r="Q5" s="10"/>
      <c r="R5" s="10"/>
      <c r="S5" s="10"/>
      <c r="T5" s="10"/>
      <c r="U5" s="20"/>
      <c r="X5" s="9" t="s">
        <v>5</v>
      </c>
    </row>
    <row r="6" spans="1:24" ht="10.5" customHeight="1"/>
    <row r="7" spans="1:24" ht="18.75">
      <c r="A7" s="47" t="s">
        <v>242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8.75">
      <c r="A8" s="47" t="s">
        <v>243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ht="15.75" customHeight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 t="s">
        <v>12</v>
      </c>
    </row>
    <row r="10" spans="1:24" ht="15.75" customHeight="1">
      <c r="A10" s="48" t="s">
        <v>0</v>
      </c>
      <c r="B10" s="49"/>
      <c r="C10" s="52" t="s">
        <v>8</v>
      </c>
      <c r="D10" s="53"/>
      <c r="E10" s="53"/>
      <c r="F10" s="53"/>
      <c r="G10" s="53"/>
      <c r="H10" s="53"/>
      <c r="I10" s="53"/>
      <c r="J10" s="53"/>
      <c r="K10" s="53"/>
      <c r="L10" s="54"/>
      <c r="M10" s="52" t="s">
        <v>9</v>
      </c>
      <c r="N10" s="53"/>
      <c r="O10" s="53"/>
      <c r="P10" s="54"/>
      <c r="Q10" s="48" t="s">
        <v>10</v>
      </c>
      <c r="R10" s="58"/>
      <c r="S10" s="58"/>
      <c r="T10" s="49"/>
      <c r="U10" s="52" t="s">
        <v>11</v>
      </c>
      <c r="V10" s="53"/>
      <c r="W10" s="53"/>
      <c r="X10" s="54"/>
    </row>
    <row r="11" spans="1:24" ht="15.75" customHeight="1" thickBot="1">
      <c r="A11" s="50"/>
      <c r="B11" s="51"/>
      <c r="C11" s="55"/>
      <c r="D11" s="56"/>
      <c r="E11" s="56"/>
      <c r="F11" s="56"/>
      <c r="G11" s="56"/>
      <c r="H11" s="56"/>
      <c r="I11" s="56"/>
      <c r="J11" s="56"/>
      <c r="K11" s="56"/>
      <c r="L11" s="57"/>
      <c r="M11" s="55"/>
      <c r="N11" s="56"/>
      <c r="O11" s="56"/>
      <c r="P11" s="57"/>
      <c r="Q11" s="50"/>
      <c r="R11" s="59"/>
      <c r="S11" s="59"/>
      <c r="T11" s="51"/>
      <c r="U11" s="55"/>
      <c r="V11" s="56"/>
      <c r="W11" s="56"/>
      <c r="X11" s="57"/>
    </row>
    <row r="12" spans="1:24" ht="13.5" customHeight="1" thickBot="1">
      <c r="A12" s="52" t="s">
        <v>1</v>
      </c>
      <c r="B12" s="54"/>
      <c r="C12" s="52" t="s">
        <v>13</v>
      </c>
      <c r="D12" s="53"/>
      <c r="E12" s="53"/>
      <c r="F12" s="53"/>
      <c r="G12" s="53"/>
      <c r="H12" s="53"/>
      <c r="I12" s="53"/>
      <c r="J12" s="53"/>
      <c r="K12" s="53"/>
      <c r="L12" s="54"/>
      <c r="M12" s="52" t="s">
        <v>14</v>
      </c>
      <c r="N12" s="53"/>
      <c r="O12" s="53"/>
      <c r="P12" s="54"/>
      <c r="Q12" s="52" t="s">
        <v>15</v>
      </c>
      <c r="R12" s="53"/>
      <c r="S12" s="53"/>
      <c r="T12" s="54"/>
      <c r="U12" s="52" t="s">
        <v>16</v>
      </c>
      <c r="V12" s="53"/>
      <c r="W12" s="53"/>
      <c r="X12" s="54"/>
    </row>
    <row r="13" spans="1:24" ht="15.75" customHeight="1">
      <c r="A13" s="174" t="s">
        <v>21</v>
      </c>
      <c r="B13" s="175"/>
      <c r="C13" s="41"/>
      <c r="D13" s="176" t="s">
        <v>272</v>
      </c>
      <c r="E13" s="176"/>
      <c r="F13" s="176"/>
      <c r="G13" s="176"/>
      <c r="H13" s="176"/>
      <c r="I13" s="176"/>
      <c r="J13" s="176"/>
      <c r="K13" s="176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8"/>
    </row>
    <row r="14" spans="1:24" ht="15.75" customHeight="1">
      <c r="A14" s="181"/>
      <c r="B14" s="182"/>
      <c r="C14" s="40"/>
      <c r="D14" s="184" t="s">
        <v>273</v>
      </c>
      <c r="E14" s="184"/>
      <c r="F14" s="184"/>
      <c r="G14" s="184"/>
      <c r="H14" s="184"/>
      <c r="I14" s="184"/>
      <c r="J14" s="184"/>
      <c r="K14" s="184"/>
      <c r="L14" s="184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80"/>
    </row>
    <row r="15" spans="1:24" ht="15.75" customHeight="1">
      <c r="A15" s="181" t="s">
        <v>22</v>
      </c>
      <c r="B15" s="182"/>
      <c r="C15" s="40"/>
      <c r="D15" s="183" t="s">
        <v>274</v>
      </c>
      <c r="E15" s="183"/>
      <c r="F15" s="183"/>
      <c r="G15" s="183"/>
      <c r="H15" s="183"/>
      <c r="I15" s="183"/>
      <c r="J15" s="183"/>
      <c r="K15" s="183"/>
      <c r="L15" s="183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80"/>
    </row>
    <row r="16" spans="1:24" ht="15.75" customHeight="1">
      <c r="A16" s="181"/>
      <c r="B16" s="182"/>
      <c r="C16" s="40"/>
      <c r="D16" s="184" t="s">
        <v>275</v>
      </c>
      <c r="E16" s="184"/>
      <c r="F16" s="184"/>
      <c r="G16" s="184"/>
      <c r="H16" s="184"/>
      <c r="I16" s="184"/>
      <c r="J16" s="184"/>
      <c r="K16" s="184"/>
      <c r="L16" s="184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80"/>
    </row>
    <row r="17" spans="1:24" ht="15.75" customHeight="1">
      <c r="A17" s="181" t="s">
        <v>23</v>
      </c>
      <c r="B17" s="182"/>
      <c r="C17" s="40"/>
      <c r="D17" s="185" t="s">
        <v>276</v>
      </c>
      <c r="E17" s="95"/>
      <c r="F17" s="95"/>
      <c r="G17" s="95"/>
      <c r="H17" s="95"/>
      <c r="I17" s="95"/>
      <c r="J17" s="95"/>
      <c r="K17" s="95"/>
      <c r="L17" s="186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80"/>
    </row>
    <row r="18" spans="1:24" ht="15.75" customHeight="1">
      <c r="A18" s="181"/>
      <c r="B18" s="182"/>
      <c r="C18" s="40"/>
      <c r="D18" s="184" t="s">
        <v>277</v>
      </c>
      <c r="E18" s="184"/>
      <c r="F18" s="184"/>
      <c r="G18" s="184"/>
      <c r="H18" s="184"/>
      <c r="I18" s="184"/>
      <c r="J18" s="184"/>
      <c r="K18" s="184"/>
      <c r="L18" s="184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80"/>
    </row>
    <row r="19" spans="1:24" ht="15.75" customHeight="1">
      <c r="A19" s="181" t="s">
        <v>24</v>
      </c>
      <c r="B19" s="182"/>
      <c r="C19" s="40"/>
      <c r="D19" s="187" t="s">
        <v>278</v>
      </c>
      <c r="E19" s="187"/>
      <c r="F19" s="187"/>
      <c r="G19" s="187"/>
      <c r="H19" s="187"/>
      <c r="I19" s="187"/>
      <c r="J19" s="187"/>
      <c r="K19" s="187"/>
      <c r="L19" s="187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80"/>
    </row>
    <row r="20" spans="1:24" ht="15.75" customHeight="1">
      <c r="A20" s="181"/>
      <c r="B20" s="182"/>
      <c r="C20" s="40"/>
      <c r="D20" s="184" t="s">
        <v>279</v>
      </c>
      <c r="E20" s="184"/>
      <c r="F20" s="184"/>
      <c r="G20" s="184"/>
      <c r="H20" s="184"/>
      <c r="I20" s="184"/>
      <c r="J20" s="184"/>
      <c r="K20" s="184"/>
      <c r="L20" s="184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0"/>
    </row>
    <row r="21" spans="1:24" ht="15.75" customHeight="1">
      <c r="A21" s="181" t="s">
        <v>25</v>
      </c>
      <c r="B21" s="182"/>
      <c r="C21" s="40"/>
      <c r="D21" s="184" t="s">
        <v>281</v>
      </c>
      <c r="E21" s="184"/>
      <c r="F21" s="184"/>
      <c r="G21" s="184"/>
      <c r="H21" s="184"/>
      <c r="I21" s="184"/>
      <c r="J21" s="184"/>
      <c r="K21" s="184"/>
      <c r="L21" s="184"/>
      <c r="M21" s="179">
        <v>10890</v>
      </c>
      <c r="N21" s="179"/>
      <c r="O21" s="179"/>
      <c r="P21" s="179"/>
      <c r="Q21" s="179"/>
      <c r="R21" s="179"/>
      <c r="S21" s="179"/>
      <c r="T21" s="179"/>
      <c r="U21" s="179">
        <v>17815</v>
      </c>
      <c r="V21" s="179"/>
      <c r="W21" s="179"/>
      <c r="X21" s="180"/>
    </row>
    <row r="22" spans="1:24" ht="15.75" customHeight="1" thickBot="1">
      <c r="A22" s="195"/>
      <c r="B22" s="196"/>
      <c r="C22" s="43"/>
      <c r="D22" s="184" t="s">
        <v>280</v>
      </c>
      <c r="E22" s="184"/>
      <c r="F22" s="184"/>
      <c r="G22" s="184"/>
      <c r="H22" s="184"/>
      <c r="I22" s="184"/>
      <c r="J22" s="184"/>
      <c r="K22" s="184"/>
      <c r="L22" s="184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9"/>
    </row>
    <row r="23" spans="1:24" ht="15.75" customHeight="1" thickBot="1">
      <c r="A23" s="190" t="s">
        <v>267</v>
      </c>
      <c r="B23" s="191"/>
      <c r="C23" s="45"/>
      <c r="D23" s="192" t="s">
        <v>282</v>
      </c>
      <c r="E23" s="193"/>
      <c r="F23" s="193"/>
      <c r="G23" s="193"/>
      <c r="H23" s="193"/>
      <c r="I23" s="193"/>
      <c r="J23" s="193"/>
      <c r="K23" s="193"/>
      <c r="L23" s="193"/>
      <c r="M23" s="194">
        <f>SUM(M13,M15,M17,M19,M21)</f>
        <v>10890</v>
      </c>
      <c r="N23" s="194"/>
      <c r="O23" s="194"/>
      <c r="P23" s="194"/>
      <c r="Q23" s="194">
        <f>SUM(Q13,Q15,Q17,Q19,Q21)</f>
        <v>0</v>
      </c>
      <c r="R23" s="194"/>
      <c r="S23" s="194"/>
      <c r="T23" s="194"/>
      <c r="U23" s="194">
        <f>SUM(U13,U15,U17,U19,U21)</f>
        <v>17815</v>
      </c>
      <c r="V23" s="194"/>
      <c r="W23" s="194"/>
      <c r="X23" s="194"/>
    </row>
    <row r="24" spans="1:24" ht="15.75" customHeight="1">
      <c r="A24" s="199" t="s">
        <v>26</v>
      </c>
      <c r="B24" s="200"/>
      <c r="C24" s="44"/>
      <c r="D24" s="201" t="s">
        <v>283</v>
      </c>
      <c r="E24" s="201"/>
      <c r="F24" s="201"/>
      <c r="G24" s="201"/>
      <c r="H24" s="201"/>
      <c r="I24" s="201"/>
      <c r="J24" s="201"/>
      <c r="K24" s="201"/>
      <c r="L24" s="201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8"/>
    </row>
    <row r="25" spans="1:24" ht="15.75" customHeight="1">
      <c r="A25" s="181"/>
      <c r="B25" s="182"/>
      <c r="C25" s="40"/>
      <c r="D25" s="184" t="s">
        <v>284</v>
      </c>
      <c r="E25" s="184"/>
      <c r="F25" s="184"/>
      <c r="G25" s="184"/>
      <c r="H25" s="184"/>
      <c r="I25" s="184"/>
      <c r="J25" s="184"/>
      <c r="K25" s="184"/>
      <c r="L25" s="184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80"/>
    </row>
    <row r="26" spans="1:24" ht="15.75" customHeight="1">
      <c r="A26" s="181" t="s">
        <v>27</v>
      </c>
      <c r="B26" s="182"/>
      <c r="C26" s="40"/>
      <c r="D26" s="183" t="s">
        <v>285</v>
      </c>
      <c r="E26" s="183"/>
      <c r="F26" s="183"/>
      <c r="G26" s="183"/>
      <c r="H26" s="183"/>
      <c r="I26" s="183"/>
      <c r="J26" s="183"/>
      <c r="K26" s="183"/>
      <c r="L26" s="183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80"/>
    </row>
    <row r="27" spans="1:24" ht="15.75" customHeight="1">
      <c r="A27" s="181"/>
      <c r="B27" s="182"/>
      <c r="C27" s="40"/>
      <c r="D27" s="184" t="s">
        <v>286</v>
      </c>
      <c r="E27" s="184"/>
      <c r="F27" s="184"/>
      <c r="G27" s="184"/>
      <c r="H27" s="184"/>
      <c r="I27" s="184"/>
      <c r="J27" s="184"/>
      <c r="K27" s="184"/>
      <c r="L27" s="184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80"/>
    </row>
    <row r="28" spans="1:24" ht="15.75" customHeight="1">
      <c r="A28" s="181" t="s">
        <v>28</v>
      </c>
      <c r="B28" s="182"/>
      <c r="C28" s="40"/>
      <c r="D28" s="203" t="s">
        <v>287</v>
      </c>
      <c r="E28" s="203"/>
      <c r="F28" s="203"/>
      <c r="G28" s="203"/>
      <c r="H28" s="203"/>
      <c r="I28" s="203"/>
      <c r="J28" s="203"/>
      <c r="K28" s="203"/>
      <c r="L28" s="203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80"/>
    </row>
    <row r="29" spans="1:24" ht="15.75" customHeight="1">
      <c r="A29" s="181" t="s">
        <v>29</v>
      </c>
      <c r="B29" s="182"/>
      <c r="C29" s="40"/>
      <c r="D29" s="202" t="s">
        <v>288</v>
      </c>
      <c r="E29" s="202"/>
      <c r="F29" s="202"/>
      <c r="G29" s="202"/>
      <c r="H29" s="202"/>
      <c r="I29" s="202"/>
      <c r="J29" s="202"/>
      <c r="K29" s="202"/>
      <c r="L29" s="202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80"/>
    </row>
    <row r="30" spans="1:24" ht="15.75" customHeight="1" thickBot="1">
      <c r="A30" s="195"/>
      <c r="B30" s="196"/>
      <c r="C30" s="46"/>
      <c r="D30" s="184" t="s">
        <v>289</v>
      </c>
      <c r="E30" s="184"/>
      <c r="F30" s="184"/>
      <c r="G30" s="184"/>
      <c r="H30" s="184"/>
      <c r="I30" s="184"/>
      <c r="J30" s="184"/>
      <c r="K30" s="184"/>
      <c r="L30" s="184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9"/>
    </row>
    <row r="31" spans="1:24" ht="15.75" customHeight="1" thickBot="1">
      <c r="A31" s="190" t="s">
        <v>268</v>
      </c>
      <c r="B31" s="191"/>
      <c r="C31" s="45"/>
      <c r="D31" s="192" t="s">
        <v>290</v>
      </c>
      <c r="E31" s="192"/>
      <c r="F31" s="192"/>
      <c r="G31" s="192"/>
      <c r="H31" s="192"/>
      <c r="I31" s="192"/>
      <c r="J31" s="192"/>
      <c r="K31" s="192"/>
      <c r="L31" s="192"/>
      <c r="M31" s="194">
        <f>SUM(M24,M26,M28,M29)</f>
        <v>0</v>
      </c>
      <c r="N31" s="194"/>
      <c r="O31" s="194"/>
      <c r="P31" s="194"/>
      <c r="Q31" s="194">
        <f>SUM(Q24,Q26,Q28,Q29)</f>
        <v>0</v>
      </c>
      <c r="R31" s="194"/>
      <c r="S31" s="194"/>
      <c r="T31" s="194"/>
      <c r="U31" s="194">
        <f>SUM(U24,U26,U28,U29)</f>
        <v>0</v>
      </c>
      <c r="V31" s="194"/>
      <c r="W31" s="194"/>
      <c r="X31" s="194"/>
    </row>
    <row r="32" spans="1:24" ht="24" customHeight="1">
      <c r="A32" s="210" t="s">
        <v>161</v>
      </c>
      <c r="B32" s="211"/>
      <c r="C32" s="44"/>
      <c r="D32" s="212" t="s">
        <v>291</v>
      </c>
      <c r="E32" s="213"/>
      <c r="F32" s="213"/>
      <c r="G32" s="213"/>
      <c r="H32" s="213"/>
      <c r="I32" s="213"/>
      <c r="J32" s="213"/>
      <c r="K32" s="213"/>
      <c r="L32" s="214"/>
      <c r="M32" s="204">
        <f>SUM(M23-M31)</f>
        <v>10890</v>
      </c>
      <c r="N32" s="204"/>
      <c r="O32" s="204"/>
      <c r="P32" s="204"/>
      <c r="Q32" s="204">
        <f>SUM(Q23,Q31)</f>
        <v>0</v>
      </c>
      <c r="R32" s="204"/>
      <c r="S32" s="204"/>
      <c r="T32" s="204"/>
      <c r="U32" s="204">
        <f>SUM(U23,U31)</f>
        <v>17815</v>
      </c>
      <c r="V32" s="204"/>
      <c r="W32" s="204"/>
      <c r="X32" s="204"/>
    </row>
    <row r="33" spans="1:24" ht="24" customHeight="1">
      <c r="A33" s="207" t="s">
        <v>189</v>
      </c>
      <c r="B33" s="208"/>
      <c r="C33" s="40"/>
      <c r="D33" s="209" t="s">
        <v>292</v>
      </c>
      <c r="E33" s="209"/>
      <c r="F33" s="209"/>
      <c r="G33" s="209"/>
      <c r="H33" s="209"/>
      <c r="I33" s="209"/>
      <c r="J33" s="209"/>
      <c r="K33" s="209"/>
      <c r="L33" s="209"/>
      <c r="M33" s="205">
        <f>'3-1 lap'!M34:P34+'3-2 lap'!M32:P32</f>
        <v>401102</v>
      </c>
      <c r="N33" s="205"/>
      <c r="O33" s="205"/>
      <c r="P33" s="205"/>
      <c r="Q33" s="205">
        <f>'3-1 lap'!Q34:T34+'3-2 lap'!Q32:T32</f>
        <v>0</v>
      </c>
      <c r="R33" s="205"/>
      <c r="S33" s="205"/>
      <c r="T33" s="205"/>
      <c r="U33" s="205">
        <f>'3-1 lap'!U34:X34+'3-2 lap'!U32:X32</f>
        <v>46355</v>
      </c>
      <c r="V33" s="205"/>
      <c r="W33" s="205"/>
      <c r="X33" s="205"/>
    </row>
    <row r="34" spans="1:24" ht="15.75" customHeight="1">
      <c r="A34" s="207" t="s">
        <v>269</v>
      </c>
      <c r="B34" s="208"/>
      <c r="C34" s="40"/>
      <c r="D34" s="209" t="s">
        <v>293</v>
      </c>
      <c r="E34" s="209"/>
      <c r="F34" s="209"/>
      <c r="G34" s="209"/>
      <c r="H34" s="209"/>
      <c r="I34" s="209"/>
      <c r="J34" s="209"/>
      <c r="K34" s="209"/>
      <c r="L34" s="209"/>
      <c r="M34" s="205"/>
      <c r="N34" s="205"/>
      <c r="O34" s="205"/>
      <c r="P34" s="205"/>
      <c r="Q34" s="205"/>
      <c r="R34" s="205"/>
      <c r="S34" s="205"/>
      <c r="T34" s="205"/>
      <c r="U34" s="205">
        <v>204684</v>
      </c>
      <c r="V34" s="205"/>
      <c r="W34" s="205"/>
      <c r="X34" s="206"/>
    </row>
    <row r="35" spans="1:24" ht="15.75" customHeight="1">
      <c r="A35" s="207" t="s">
        <v>270</v>
      </c>
      <c r="B35" s="208"/>
      <c r="C35" s="40"/>
      <c r="D35" s="209" t="s">
        <v>294</v>
      </c>
      <c r="E35" s="209"/>
      <c r="F35" s="209"/>
      <c r="G35" s="209"/>
      <c r="H35" s="209"/>
      <c r="I35" s="209"/>
      <c r="J35" s="209"/>
      <c r="K35" s="209"/>
      <c r="L35" s="209"/>
      <c r="M35" s="205">
        <v>263195</v>
      </c>
      <c r="N35" s="205"/>
      <c r="O35" s="205"/>
      <c r="P35" s="205"/>
      <c r="Q35" s="205"/>
      <c r="R35" s="205"/>
      <c r="S35" s="205"/>
      <c r="T35" s="205"/>
      <c r="U35" s="205">
        <v>159921</v>
      </c>
      <c r="V35" s="205"/>
      <c r="W35" s="205"/>
      <c r="X35" s="206"/>
    </row>
    <row r="36" spans="1:24" ht="15.75" customHeight="1">
      <c r="A36" s="207" t="s">
        <v>215</v>
      </c>
      <c r="B36" s="208"/>
      <c r="C36" s="40"/>
      <c r="D36" s="209" t="s">
        <v>295</v>
      </c>
      <c r="E36" s="209"/>
      <c r="F36" s="209"/>
      <c r="G36" s="209"/>
      <c r="H36" s="209"/>
      <c r="I36" s="209"/>
      <c r="J36" s="209"/>
      <c r="K36" s="209"/>
      <c r="L36" s="209"/>
      <c r="M36" s="205">
        <f>M34-M35</f>
        <v>-263195</v>
      </c>
      <c r="N36" s="205"/>
      <c r="O36" s="205"/>
      <c r="P36" s="205"/>
      <c r="Q36" s="205">
        <f>Q34-Q35</f>
        <v>0</v>
      </c>
      <c r="R36" s="205"/>
      <c r="S36" s="205"/>
      <c r="T36" s="205"/>
      <c r="U36" s="205">
        <f>U34-U35</f>
        <v>44763</v>
      </c>
      <c r="V36" s="205"/>
      <c r="W36" s="205"/>
      <c r="X36" s="205"/>
    </row>
    <row r="37" spans="1:24" ht="15.75" customHeight="1">
      <c r="A37" s="207" t="s">
        <v>231</v>
      </c>
      <c r="B37" s="208"/>
      <c r="C37" s="40"/>
      <c r="D37" s="209" t="s">
        <v>296</v>
      </c>
      <c r="E37" s="209"/>
      <c r="F37" s="209"/>
      <c r="G37" s="209"/>
      <c r="H37" s="209"/>
      <c r="I37" s="209"/>
      <c r="J37" s="209"/>
      <c r="K37" s="209"/>
      <c r="L37" s="209"/>
      <c r="M37" s="205">
        <f>SUM(M33,M36)</f>
        <v>137907</v>
      </c>
      <c r="N37" s="205"/>
      <c r="O37" s="205"/>
      <c r="P37" s="205"/>
      <c r="Q37" s="205">
        <f>SUM(Q33,Q36)</f>
        <v>0</v>
      </c>
      <c r="R37" s="205"/>
      <c r="S37" s="205"/>
      <c r="T37" s="205"/>
      <c r="U37" s="205">
        <f>SUM(U33,U36)</f>
        <v>91118</v>
      </c>
      <c r="V37" s="205"/>
      <c r="W37" s="205"/>
      <c r="X37" s="205"/>
    </row>
    <row r="38" spans="1:24" ht="15.75" customHeight="1">
      <c r="A38" s="207" t="s">
        <v>271</v>
      </c>
      <c r="B38" s="208"/>
      <c r="C38" s="40"/>
      <c r="D38" s="209" t="s">
        <v>297</v>
      </c>
      <c r="E38" s="209"/>
      <c r="F38" s="209"/>
      <c r="G38" s="209"/>
      <c r="H38" s="209"/>
      <c r="I38" s="209"/>
      <c r="J38" s="209"/>
      <c r="K38" s="209"/>
      <c r="L38" s="209"/>
      <c r="M38" s="205">
        <v>2291</v>
      </c>
      <c r="N38" s="205"/>
      <c r="O38" s="205"/>
      <c r="P38" s="205"/>
      <c r="Q38" s="205"/>
      <c r="R38" s="205"/>
      <c r="S38" s="205"/>
      <c r="T38" s="205"/>
      <c r="U38" s="205">
        <v>138</v>
      </c>
      <c r="V38" s="205"/>
      <c r="W38" s="205"/>
      <c r="X38" s="206"/>
    </row>
    <row r="39" spans="1:24" ht="15.75" customHeight="1">
      <c r="A39" s="207" t="s">
        <v>236</v>
      </c>
      <c r="B39" s="208"/>
      <c r="C39" s="40"/>
      <c r="D39" s="209" t="s">
        <v>298</v>
      </c>
      <c r="E39" s="209"/>
      <c r="F39" s="209"/>
      <c r="G39" s="209"/>
      <c r="H39" s="209"/>
      <c r="I39" s="209"/>
      <c r="J39" s="209"/>
      <c r="K39" s="209"/>
      <c r="L39" s="209"/>
      <c r="M39" s="205">
        <f>M37-M38</f>
        <v>135616</v>
      </c>
      <c r="N39" s="205"/>
      <c r="O39" s="205"/>
      <c r="P39" s="205"/>
      <c r="Q39" s="205">
        <f>Q37-Q38</f>
        <v>0</v>
      </c>
      <c r="R39" s="205"/>
      <c r="S39" s="205"/>
      <c r="T39" s="205"/>
      <c r="U39" s="205">
        <f>U37-U38</f>
        <v>90980</v>
      </c>
      <c r="V39" s="205"/>
      <c r="W39" s="205"/>
      <c r="X39" s="205"/>
    </row>
    <row r="40" spans="1:24" ht="24" customHeight="1">
      <c r="A40" s="181" t="s">
        <v>30</v>
      </c>
      <c r="B40" s="182"/>
      <c r="C40" s="40"/>
      <c r="D40" s="219" t="s">
        <v>299</v>
      </c>
      <c r="E40" s="219"/>
      <c r="F40" s="219"/>
      <c r="G40" s="219"/>
      <c r="H40" s="219"/>
      <c r="I40" s="219"/>
      <c r="J40" s="219"/>
      <c r="K40" s="219"/>
      <c r="L40" s="21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0"/>
    </row>
    <row r="41" spans="1:24" ht="15.75" customHeight="1">
      <c r="A41" s="181" t="s">
        <v>31</v>
      </c>
      <c r="B41" s="182"/>
      <c r="C41" s="40"/>
      <c r="D41" s="202" t="s">
        <v>300</v>
      </c>
      <c r="E41" s="202"/>
      <c r="F41" s="202"/>
      <c r="G41" s="202"/>
      <c r="H41" s="202"/>
      <c r="I41" s="202"/>
      <c r="J41" s="202"/>
      <c r="K41" s="202"/>
      <c r="L41" s="202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80"/>
    </row>
    <row r="42" spans="1:24" ht="15.75" customHeight="1" thickBot="1">
      <c r="A42" s="215" t="s">
        <v>125</v>
      </c>
      <c r="B42" s="216"/>
      <c r="C42" s="42"/>
      <c r="D42" s="217" t="s">
        <v>301</v>
      </c>
      <c r="E42" s="217"/>
      <c r="F42" s="217"/>
      <c r="G42" s="217"/>
      <c r="H42" s="217"/>
      <c r="I42" s="217"/>
      <c r="J42" s="217"/>
      <c r="K42" s="217"/>
      <c r="L42" s="217"/>
      <c r="M42" s="218">
        <f>SUM(M39:P41)</f>
        <v>135616</v>
      </c>
      <c r="N42" s="218"/>
      <c r="O42" s="218"/>
      <c r="P42" s="218"/>
      <c r="Q42" s="218">
        <f>SUM(Q39:T41)</f>
        <v>0</v>
      </c>
      <c r="R42" s="218"/>
      <c r="S42" s="218"/>
      <c r="T42" s="218"/>
      <c r="U42" s="218">
        <f>SUM(U39:X41)</f>
        <v>90980</v>
      </c>
      <c r="V42" s="218"/>
      <c r="W42" s="218"/>
      <c r="X42" s="218"/>
    </row>
    <row r="43" spans="1:24" ht="16.5" customHeight="1">
      <c r="A43" s="30"/>
      <c r="B43" s="30"/>
      <c r="C43" s="38"/>
      <c r="D43" s="19"/>
      <c r="E43" s="19"/>
      <c r="F43" s="19"/>
      <c r="G43" s="19"/>
      <c r="H43" s="19"/>
      <c r="I43" s="19"/>
      <c r="J43" s="19"/>
      <c r="K43" s="19"/>
      <c r="L43" s="1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5" spans="1:24">
      <c r="A45" s="13" t="s">
        <v>43</v>
      </c>
      <c r="D45" t="s">
        <v>307</v>
      </c>
      <c r="L45" s="14" t="s">
        <v>44</v>
      </c>
      <c r="M45" s="15" t="s">
        <v>45</v>
      </c>
      <c r="N45" s="15" t="s">
        <v>46</v>
      </c>
    </row>
    <row r="46" spans="1:24" ht="13.5" customHeight="1">
      <c r="N46" s="114" t="s">
        <v>47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</sheetData>
  <mergeCells count="163">
    <mergeCell ref="U41:X41"/>
    <mergeCell ref="A41:B41"/>
    <mergeCell ref="D41:L41"/>
    <mergeCell ref="M41:P41"/>
    <mergeCell ref="Q41:T41"/>
    <mergeCell ref="U39:X39"/>
    <mergeCell ref="A40:B40"/>
    <mergeCell ref="D40:L40"/>
    <mergeCell ref="M40:P40"/>
    <mergeCell ref="Q40:T40"/>
    <mergeCell ref="U40:X40"/>
    <mergeCell ref="A39:B39"/>
    <mergeCell ref="D39:L39"/>
    <mergeCell ref="M39:P39"/>
    <mergeCell ref="Q39:T39"/>
    <mergeCell ref="U37:X37"/>
    <mergeCell ref="A38:B38"/>
    <mergeCell ref="D38:L38"/>
    <mergeCell ref="M38:P38"/>
    <mergeCell ref="Q38:T38"/>
    <mergeCell ref="U38:X38"/>
    <mergeCell ref="A37:B37"/>
    <mergeCell ref="D37:L37"/>
    <mergeCell ref="M37:P37"/>
    <mergeCell ref="Q37:T37"/>
    <mergeCell ref="Q35:T35"/>
    <mergeCell ref="U35:X35"/>
    <mergeCell ref="A36:B36"/>
    <mergeCell ref="D36:L36"/>
    <mergeCell ref="M36:P36"/>
    <mergeCell ref="Q36:T36"/>
    <mergeCell ref="U36:X36"/>
    <mergeCell ref="A33:B33"/>
    <mergeCell ref="D33:L33"/>
    <mergeCell ref="M33:P33"/>
    <mergeCell ref="Q33:T33"/>
    <mergeCell ref="U33:X33"/>
    <mergeCell ref="A34:B34"/>
    <mergeCell ref="D34:L34"/>
    <mergeCell ref="M34:P34"/>
    <mergeCell ref="A42:B42"/>
    <mergeCell ref="D42:L42"/>
    <mergeCell ref="M42:P42"/>
    <mergeCell ref="Q42:T42"/>
    <mergeCell ref="U42:X42"/>
    <mergeCell ref="N46:X46"/>
    <mergeCell ref="U32:X32"/>
    <mergeCell ref="Q34:T34"/>
    <mergeCell ref="U34:X34"/>
    <mergeCell ref="A35:B35"/>
    <mergeCell ref="D35:L35"/>
    <mergeCell ref="A32:B32"/>
    <mergeCell ref="D32:L32"/>
    <mergeCell ref="M32:P32"/>
    <mergeCell ref="Q32:T32"/>
    <mergeCell ref="M35:P35"/>
    <mergeCell ref="U30:X30"/>
    <mergeCell ref="A31:B31"/>
    <mergeCell ref="D31:L31"/>
    <mergeCell ref="M31:P31"/>
    <mergeCell ref="Q31:T31"/>
    <mergeCell ref="U31:X31"/>
    <mergeCell ref="A30:B30"/>
    <mergeCell ref="D30:L30"/>
    <mergeCell ref="M30:P30"/>
    <mergeCell ref="Q30:T30"/>
    <mergeCell ref="U28:X28"/>
    <mergeCell ref="A29:B29"/>
    <mergeCell ref="D29:L29"/>
    <mergeCell ref="M29:P29"/>
    <mergeCell ref="Q29:T29"/>
    <mergeCell ref="U29:X29"/>
    <mergeCell ref="A28:B28"/>
    <mergeCell ref="D28:L28"/>
    <mergeCell ref="M28:P28"/>
    <mergeCell ref="Q28:T28"/>
    <mergeCell ref="U26:X26"/>
    <mergeCell ref="A27:B27"/>
    <mergeCell ref="D27:L27"/>
    <mergeCell ref="M27:P27"/>
    <mergeCell ref="Q27:T27"/>
    <mergeCell ref="U27:X27"/>
    <mergeCell ref="A26:B26"/>
    <mergeCell ref="D26:L26"/>
    <mergeCell ref="M26:P26"/>
    <mergeCell ref="Q26:T26"/>
    <mergeCell ref="U24:X24"/>
    <mergeCell ref="A25:B25"/>
    <mergeCell ref="D25:L25"/>
    <mergeCell ref="M25:P25"/>
    <mergeCell ref="Q25:T25"/>
    <mergeCell ref="U25:X25"/>
    <mergeCell ref="A24:B24"/>
    <mergeCell ref="D24:L24"/>
    <mergeCell ref="M24:P24"/>
    <mergeCell ref="Q24:T24"/>
    <mergeCell ref="U22:X22"/>
    <mergeCell ref="A23:B23"/>
    <mergeCell ref="D23:L23"/>
    <mergeCell ref="M23:P23"/>
    <mergeCell ref="Q23:T23"/>
    <mergeCell ref="U23:X23"/>
    <mergeCell ref="A22:B22"/>
    <mergeCell ref="D22:L22"/>
    <mergeCell ref="M22:P22"/>
    <mergeCell ref="Q22:T22"/>
    <mergeCell ref="U20:X20"/>
    <mergeCell ref="A21:B21"/>
    <mergeCell ref="D21:L21"/>
    <mergeCell ref="M21:P21"/>
    <mergeCell ref="Q21:T21"/>
    <mergeCell ref="U21:X21"/>
    <mergeCell ref="A20:B20"/>
    <mergeCell ref="D20:L20"/>
    <mergeCell ref="M20:P20"/>
    <mergeCell ref="Q20:T20"/>
    <mergeCell ref="U18:X18"/>
    <mergeCell ref="A19:B19"/>
    <mergeCell ref="D19:L19"/>
    <mergeCell ref="M19:P19"/>
    <mergeCell ref="Q19:T19"/>
    <mergeCell ref="U19:X19"/>
    <mergeCell ref="A18:B18"/>
    <mergeCell ref="D18:L18"/>
    <mergeCell ref="M18:P18"/>
    <mergeCell ref="Q18:T18"/>
    <mergeCell ref="U16:X16"/>
    <mergeCell ref="A17:B17"/>
    <mergeCell ref="D17:L17"/>
    <mergeCell ref="M17:P17"/>
    <mergeCell ref="Q17:T17"/>
    <mergeCell ref="U17:X17"/>
    <mergeCell ref="A16:B16"/>
    <mergeCell ref="D16:L16"/>
    <mergeCell ref="M16:P16"/>
    <mergeCell ref="Q16:T16"/>
    <mergeCell ref="U14:X14"/>
    <mergeCell ref="A15:B15"/>
    <mergeCell ref="D15:L15"/>
    <mergeCell ref="M15:P15"/>
    <mergeCell ref="Q15:T15"/>
    <mergeCell ref="U15:X15"/>
    <mergeCell ref="A14:B14"/>
    <mergeCell ref="D14:L14"/>
    <mergeCell ref="M14:P14"/>
    <mergeCell ref="Q14:T14"/>
    <mergeCell ref="U12:X12"/>
    <mergeCell ref="A13:B13"/>
    <mergeCell ref="D13:L13"/>
    <mergeCell ref="M13:P13"/>
    <mergeCell ref="Q13:T13"/>
    <mergeCell ref="U13:X13"/>
    <mergeCell ref="A12:B12"/>
    <mergeCell ref="C12:L12"/>
    <mergeCell ref="M12:P12"/>
    <mergeCell ref="Q12:T12"/>
    <mergeCell ref="A7:X7"/>
    <mergeCell ref="A8:X8"/>
    <mergeCell ref="A10:B11"/>
    <mergeCell ref="C10:L11"/>
    <mergeCell ref="M10:P11"/>
    <mergeCell ref="Q10:T11"/>
    <mergeCell ref="U10:X11"/>
  </mergeCells>
  <phoneticPr fontId="8" type="noConversion"/>
  <pageMargins left="0.78740157480314965" right="0.78740157480314965" top="0.78740157480314965" bottom="0.70866141732283472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1-1 lap</vt:lpstr>
      <vt:lpstr>1-2 lap</vt:lpstr>
      <vt:lpstr>1-3 lap</vt:lpstr>
      <vt:lpstr>1-4 lap</vt:lpstr>
      <vt:lpstr>3-1 lap</vt:lpstr>
      <vt:lpstr>3-2 lap</vt:lpstr>
      <vt:lpstr>Munka7</vt:lpstr>
      <vt:lpstr>Munka8</vt:lpstr>
      <vt:lpstr>Munka9</vt:lpstr>
      <vt:lpstr>Munka10</vt:lpstr>
      <vt:lpstr>Munka11</vt:lpstr>
      <vt:lpstr>Munka12</vt:lpstr>
    </vt:vector>
  </TitlesOfParts>
  <Company>Tokod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lovasz.gyorgy</cp:lastModifiedBy>
  <cp:lastPrinted>2008-06-26T11:37:08Z</cp:lastPrinted>
  <dcterms:created xsi:type="dcterms:W3CDTF">2007-09-07T04:13:39Z</dcterms:created>
  <dcterms:modified xsi:type="dcterms:W3CDTF">2012-07-09T12:37:23Z</dcterms:modified>
</cp:coreProperties>
</file>